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ompetenciagobec-my.sharepoint.com/personal/portiz_competencias_gob_ec/Documents/26 Capacidad institucional/16 Levantamiento municipal/Publicación web/"/>
    </mc:Choice>
  </mc:AlternateContent>
  <xr:revisionPtr revIDLastSave="1202" documentId="8_{5EE801AE-8B6C-42AF-BA1A-460381A6F6D2}" xr6:coauthVersionLast="47" xr6:coauthVersionMax="47" xr10:uidLastSave="{29B241F2-1D71-49D1-999C-BC285F5BA855}"/>
  <bookViews>
    <workbookView xWindow="-120" yWindow="-120" windowWidth="20730" windowHeight="11160" tabRatio="597" firstSheet="1" activeTab="1" xr2:uid="{3D34D7BA-D992-47DF-B865-B761EC4633E0}"/>
  </bookViews>
  <sheets>
    <sheet name="Tabla 1" sheetId="1" state="hidden" r:id="rId1"/>
    <sheet name="Índice" sheetId="11" r:id="rId2"/>
    <sheet name="1 Planificación" sheetId="4" r:id="rId3"/>
    <sheet name="2 Gestión financiera" sheetId="5" r:id="rId4"/>
    <sheet name="3 Gestión administrativa" sheetId="6" r:id="rId5"/>
    <sheet name="4 Regulación y control" sheetId="8" r:id="rId6"/>
    <sheet name="5 Gobernanza"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8" i="10" l="1"/>
  <c r="K109" i="10"/>
  <c r="K108" i="10"/>
  <c r="K107" i="10"/>
  <c r="K106" i="10"/>
  <c r="I109" i="10"/>
  <c r="I108" i="10"/>
  <c r="I107" i="10"/>
  <c r="I106" i="10"/>
  <c r="G109" i="10"/>
  <c r="G108" i="10"/>
  <c r="G107" i="10"/>
  <c r="G106" i="10"/>
  <c r="E107" i="10"/>
  <c r="E108" i="10"/>
  <c r="E109" i="10"/>
  <c r="E106" i="10"/>
  <c r="G87" i="8"/>
  <c r="K90" i="8"/>
  <c r="K86" i="8"/>
  <c r="K88" i="8"/>
  <c r="G84" i="8"/>
  <c r="G85" i="8"/>
  <c r="G86" i="8"/>
  <c r="G88" i="8"/>
  <c r="G89" i="8"/>
  <c r="G90" i="8"/>
  <c r="E100" i="10"/>
  <c r="E99" i="10"/>
  <c r="E98" i="10"/>
  <c r="E86" i="10"/>
  <c r="E87" i="10"/>
  <c r="E88" i="10"/>
  <c r="E89" i="10"/>
  <c r="E90" i="10"/>
  <c r="E91" i="10"/>
  <c r="E92" i="10"/>
  <c r="E85" i="10"/>
  <c r="E63" i="10"/>
  <c r="E64" i="10"/>
  <c r="E65" i="10"/>
  <c r="E62" i="10"/>
  <c r="E54" i="10"/>
  <c r="E53" i="10"/>
  <c r="E52" i="10"/>
  <c r="E51" i="10"/>
  <c r="E50" i="10"/>
  <c r="E44" i="10"/>
  <c r="E43" i="10"/>
  <c r="E42" i="10"/>
  <c r="E35" i="10"/>
  <c r="E34" i="10"/>
  <c r="E33" i="10"/>
  <c r="E32" i="10"/>
  <c r="E18" i="10"/>
  <c r="E19" i="10"/>
  <c r="E20" i="10"/>
  <c r="E21" i="10"/>
  <c r="E22" i="10"/>
  <c r="E23" i="10"/>
  <c r="E24" i="10"/>
  <c r="E25" i="10"/>
  <c r="E17" i="10"/>
  <c r="E129" i="8"/>
  <c r="E130" i="8"/>
  <c r="E131" i="8"/>
  <c r="E128" i="8"/>
  <c r="K89" i="8"/>
  <c r="K87" i="8"/>
  <c r="K85" i="8"/>
  <c r="K84" i="8"/>
  <c r="K83" i="8"/>
  <c r="I90" i="8"/>
  <c r="I89" i="8"/>
  <c r="I88" i="8"/>
  <c r="I87" i="8"/>
  <c r="I86" i="8"/>
  <c r="I85" i="8"/>
  <c r="I84" i="8"/>
  <c r="I83" i="8"/>
  <c r="G83" i="8"/>
  <c r="E84" i="8"/>
  <c r="E85" i="8"/>
  <c r="E86" i="8"/>
  <c r="E87" i="8"/>
  <c r="E88" i="8"/>
  <c r="E89" i="8"/>
  <c r="E90" i="8"/>
  <c r="E83" i="8"/>
  <c r="E66" i="8"/>
  <c r="K69" i="8"/>
  <c r="K68" i="8"/>
  <c r="K67" i="8"/>
  <c r="K66" i="8"/>
  <c r="K65" i="8"/>
  <c r="K64" i="8"/>
  <c r="K63" i="8"/>
  <c r="I69" i="8"/>
  <c r="I68" i="8"/>
  <c r="I67" i="8"/>
  <c r="I66" i="8"/>
  <c r="I65" i="8"/>
  <c r="I64" i="8"/>
  <c r="I63" i="8"/>
  <c r="G69" i="8"/>
  <c r="G68" i="8"/>
  <c r="G67" i="8"/>
  <c r="G66" i="8"/>
  <c r="G65" i="8"/>
  <c r="G64" i="8"/>
  <c r="G63" i="8"/>
  <c r="E64" i="8"/>
  <c r="E65" i="8"/>
  <c r="E67" i="8"/>
  <c r="E68" i="8"/>
  <c r="E69" i="8"/>
  <c r="E63" i="8"/>
  <c r="E56" i="8"/>
  <c r="E57" i="8"/>
  <c r="E55" i="8"/>
  <c r="E46" i="8"/>
  <c r="E47" i="8"/>
  <c r="E48" i="8"/>
  <c r="E49" i="8"/>
  <c r="E50" i="8"/>
  <c r="E45"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11" i="8"/>
  <c r="E197" i="6"/>
  <c r="E198" i="6"/>
  <c r="E199" i="6"/>
  <c r="E200" i="6"/>
  <c r="E201" i="6"/>
  <c r="E202" i="6"/>
  <c r="E203" i="6"/>
  <c r="E196" i="6"/>
  <c r="F78" i="6"/>
  <c r="F79" i="6"/>
  <c r="F80" i="6"/>
  <c r="F81" i="6"/>
  <c r="F82" i="6"/>
  <c r="F83" i="6"/>
  <c r="F84" i="6"/>
  <c r="F85" i="6"/>
  <c r="F86" i="6"/>
  <c r="F87" i="6"/>
  <c r="F88" i="6"/>
  <c r="F77" i="6"/>
  <c r="E67" i="6"/>
  <c r="E68" i="6"/>
  <c r="E69" i="6"/>
  <c r="E70" i="6"/>
  <c r="E71" i="6"/>
  <c r="E72" i="6"/>
  <c r="E66" i="6"/>
  <c r="E121" i="5"/>
  <c r="E122" i="5"/>
  <c r="E123" i="5"/>
  <c r="E124" i="5"/>
  <c r="E125" i="5"/>
  <c r="E126" i="5"/>
  <c r="E120" i="5"/>
  <c r="I106" i="5"/>
  <c r="I107" i="5"/>
  <c r="I108" i="5"/>
  <c r="I105" i="5"/>
  <c r="G330" i="4" l="1"/>
  <c r="G329" i="4"/>
  <c r="E330" i="4"/>
  <c r="E329" i="4"/>
  <c r="G324" i="4"/>
  <c r="G323" i="4"/>
  <c r="E324" i="4"/>
  <c r="E323" i="4"/>
  <c r="I313" i="4"/>
  <c r="I314" i="4"/>
  <c r="I315" i="4"/>
  <c r="I316" i="4"/>
  <c r="I317" i="4"/>
  <c r="I312" i="4"/>
  <c r="I302" i="4"/>
  <c r="I303" i="4"/>
  <c r="I304" i="4"/>
  <c r="I305" i="4"/>
  <c r="I306" i="4"/>
  <c r="I301" i="4"/>
  <c r="I276" i="4"/>
  <c r="I277" i="4"/>
  <c r="I278" i="4"/>
  <c r="I279" i="4"/>
  <c r="I280" i="4"/>
  <c r="I275" i="4"/>
  <c r="E276" i="4"/>
  <c r="E277" i="4"/>
  <c r="E278" i="4"/>
  <c r="E279" i="4"/>
  <c r="E280" i="4"/>
  <c r="E281" i="4"/>
  <c r="E282" i="4"/>
  <c r="E283" i="4"/>
  <c r="E284" i="4"/>
  <c r="E285" i="4"/>
  <c r="E286" i="4"/>
  <c r="E287" i="4"/>
  <c r="E288" i="4"/>
  <c r="E289" i="4"/>
  <c r="E275" i="4"/>
  <c r="E263" i="4" l="1"/>
  <c r="E264" i="4"/>
  <c r="E265" i="4"/>
  <c r="E266" i="4"/>
  <c r="E262" i="4"/>
  <c r="I240" i="4"/>
  <c r="I241" i="4"/>
  <c r="I242" i="4"/>
  <c r="I239" i="4"/>
  <c r="E240" i="4"/>
  <c r="E241" i="4"/>
  <c r="E242" i="4"/>
  <c r="E239" i="4"/>
  <c r="E184" i="4"/>
  <c r="E185" i="4"/>
  <c r="E186" i="4"/>
  <c r="E187" i="4"/>
  <c r="E188" i="4"/>
  <c r="E189" i="4"/>
  <c r="E183" i="4"/>
  <c r="E145" i="4"/>
  <c r="E146" i="4"/>
  <c r="E147" i="4"/>
  <c r="E148" i="4"/>
  <c r="E149" i="4"/>
  <c r="E150" i="4"/>
  <c r="E144" i="4"/>
  <c r="E134" i="4"/>
  <c r="E135" i="4"/>
  <c r="E136" i="4"/>
  <c r="E137" i="4"/>
  <c r="E138" i="4"/>
  <c r="E133" i="4"/>
  <c r="G120" i="4"/>
  <c r="G121" i="4"/>
  <c r="G122" i="4"/>
  <c r="G123" i="4"/>
  <c r="G124" i="4"/>
  <c r="G125" i="4"/>
  <c r="G126" i="4"/>
  <c r="G127" i="4"/>
  <c r="G119" i="4"/>
  <c r="E120" i="4"/>
  <c r="E121" i="4"/>
  <c r="E122" i="4"/>
  <c r="E123" i="4"/>
  <c r="E124" i="4"/>
  <c r="E125" i="4"/>
  <c r="E126" i="4"/>
  <c r="E127" i="4"/>
  <c r="E119" i="4"/>
  <c r="E111" i="4"/>
  <c r="E112" i="4"/>
  <c r="E113" i="4"/>
  <c r="E110" i="4"/>
  <c r="E56" i="4"/>
  <c r="E57" i="4"/>
  <c r="E58" i="4"/>
  <c r="E59" i="4"/>
  <c r="E60" i="4"/>
  <c r="E61" i="4"/>
  <c r="E62" i="4"/>
  <c r="E63" i="4"/>
  <c r="E64" i="4"/>
  <c r="E55" i="4"/>
  <c r="E45" i="4"/>
  <c r="E46" i="4"/>
  <c r="E47" i="4"/>
  <c r="E48" i="4"/>
  <c r="E49" i="4"/>
  <c r="E50" i="4"/>
  <c r="E44" i="4"/>
  <c r="E39" i="4"/>
  <c r="E38" i="4"/>
  <c r="E33" i="4"/>
  <c r="E32" i="4"/>
  <c r="E31" i="4"/>
  <c r="E30" i="4"/>
  <c r="E29" i="4"/>
  <c r="O115" i="10" l="1"/>
  <c r="M115" i="10"/>
  <c r="K115" i="10"/>
  <c r="I115" i="10"/>
  <c r="G115" i="10"/>
  <c r="E116" i="10"/>
  <c r="E117" i="10"/>
  <c r="E118" i="10"/>
  <c r="E115" i="10"/>
  <c r="E112" i="8"/>
  <c r="E113" i="8"/>
  <c r="E1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E241" i="6"/>
  <c r="E242" i="6"/>
  <c r="E243" i="6"/>
  <c r="E244" i="6"/>
  <c r="E245" i="6"/>
  <c r="E246" i="6"/>
  <c r="E240" i="6"/>
  <c r="E184" i="6"/>
  <c r="E185" i="6"/>
  <c r="E186" i="6"/>
  <c r="E187" i="6"/>
  <c r="E188" i="6"/>
  <c r="E189" i="6"/>
  <c r="E190" i="6"/>
  <c r="E191" i="6"/>
  <c r="E183" i="6"/>
  <c r="H176" i="6"/>
  <c r="H177" i="6"/>
  <c r="H178" i="6"/>
  <c r="H175" i="6"/>
  <c r="F176" i="6"/>
  <c r="F177" i="6"/>
  <c r="F178" i="6"/>
  <c r="F175" i="6"/>
  <c r="E47" i="6" l="1"/>
  <c r="E48" i="6"/>
  <c r="E49" i="6"/>
  <c r="E50" i="6"/>
  <c r="E51" i="6"/>
  <c r="E52" i="6"/>
  <c r="E46"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D20" i="6"/>
  <c r="D107" i="5"/>
  <c r="E106" i="5" s="1"/>
  <c r="D99" i="5"/>
  <c r="E98" i="5" s="1"/>
  <c r="D92" i="5"/>
  <c r="E91" i="5" s="1"/>
  <c r="D85" i="5"/>
  <c r="E84" i="5" s="1"/>
  <c r="D78" i="5"/>
  <c r="E76" i="5" s="1"/>
  <c r="D71" i="5"/>
  <c r="E70" i="5" s="1"/>
  <c r="D64" i="5"/>
  <c r="E63" i="5" s="1"/>
  <c r="H43" i="5"/>
  <c r="I41" i="5" s="1"/>
  <c r="C19" i="5"/>
  <c r="E105" i="5" l="1"/>
  <c r="E107" i="5" s="1"/>
  <c r="E62" i="5"/>
  <c r="E64" i="5" s="1"/>
  <c r="E83" i="5"/>
  <c r="E85" i="5" s="1"/>
  <c r="E77" i="5"/>
  <c r="E78" i="5" s="1"/>
  <c r="E90" i="5"/>
  <c r="E92" i="5" s="1"/>
  <c r="E69" i="5"/>
  <c r="E71" i="5" s="1"/>
  <c r="E97" i="5"/>
  <c r="E99" i="5" s="1"/>
  <c r="I42" i="5"/>
  <c r="I43" i="5" s="1"/>
  <c r="D314" i="4"/>
  <c r="D303" i="4"/>
  <c r="I232" i="4"/>
  <c r="I233" i="4"/>
  <c r="I234" i="4"/>
  <c r="I231"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195" i="4"/>
  <c r="D76" i="4" l="1"/>
  <c r="M118" i="10"/>
  <c r="K118" i="10"/>
  <c r="I118" i="10"/>
  <c r="G118" i="10"/>
  <c r="O117" i="10"/>
  <c r="M117" i="10"/>
  <c r="K117" i="10"/>
  <c r="I117" i="10"/>
  <c r="G117" i="10"/>
  <c r="O116" i="10"/>
  <c r="M116" i="10"/>
  <c r="K116" i="10"/>
  <c r="I116" i="10"/>
  <c r="G116" i="10"/>
  <c r="D79" i="10"/>
  <c r="E78" i="10" s="1"/>
  <c r="D72" i="10"/>
  <c r="E71" i="10" s="1"/>
  <c r="D12" i="10"/>
  <c r="E11" i="10" s="1"/>
  <c r="D138" i="8"/>
  <c r="E137" i="8" s="1"/>
  <c r="G129" i="8"/>
  <c r="G130" i="8"/>
  <c r="G131" i="8"/>
  <c r="G128" i="8"/>
  <c r="D120" i="8"/>
  <c r="E119" i="8" s="1"/>
  <c r="D101" i="8"/>
  <c r="E97" i="8" s="1"/>
  <c r="D77" i="8"/>
  <c r="E75" i="8" s="1"/>
  <c r="I11" i="8"/>
  <c r="G11" i="8"/>
  <c r="H235" i="6"/>
  <c r="I234" i="6" s="1"/>
  <c r="D235" i="6"/>
  <c r="E234" i="6" s="1"/>
  <c r="E223" i="6"/>
  <c r="E224" i="6"/>
  <c r="E225" i="6"/>
  <c r="E226" i="6"/>
  <c r="E222" i="6"/>
  <c r="D219" i="6"/>
  <c r="E217" i="6" s="1"/>
  <c r="D212" i="6"/>
  <c r="E211" i="6" s="1"/>
  <c r="D170" i="6"/>
  <c r="E169" i="6" s="1"/>
  <c r="D163" i="6"/>
  <c r="E162" i="6" s="1"/>
  <c r="D156" i="6"/>
  <c r="E154" i="6" s="1"/>
  <c r="E137" i="6"/>
  <c r="D147" i="6"/>
  <c r="E146" i="6" s="1"/>
  <c r="E233" i="6" l="1"/>
  <c r="E235" i="6" s="1"/>
  <c r="E77" i="10"/>
  <c r="E79" i="10" s="1"/>
  <c r="E70" i="10"/>
  <c r="E72" i="10" s="1"/>
  <c r="E10" i="10"/>
  <c r="E12" i="10" s="1"/>
  <c r="E136" i="8"/>
  <c r="E138" i="8" s="1"/>
  <c r="E118" i="8"/>
  <c r="E120" i="8" s="1"/>
  <c r="E98" i="8"/>
  <c r="E96" i="8"/>
  <c r="E100" i="8"/>
  <c r="E99" i="8"/>
  <c r="E76" i="8"/>
  <c r="E77" i="8" s="1"/>
  <c r="I233" i="6"/>
  <c r="I235" i="6" s="1"/>
  <c r="E210" i="6"/>
  <c r="E212" i="6" s="1"/>
  <c r="E218" i="6"/>
  <c r="E219" i="6" s="1"/>
  <c r="E145" i="6"/>
  <c r="E147" i="6" s="1"/>
  <c r="E161" i="6"/>
  <c r="E163" i="6" s="1"/>
  <c r="E168" i="6"/>
  <c r="E170" i="6" s="1"/>
  <c r="E153" i="6"/>
  <c r="E152" i="6"/>
  <c r="E155" i="6"/>
  <c r="E138" i="6"/>
  <c r="E139" i="6"/>
  <c r="D132" i="6"/>
  <c r="E131" i="6" s="1"/>
  <c r="D125" i="6"/>
  <c r="E123" i="6" s="1"/>
  <c r="D117" i="6"/>
  <c r="D101" i="6"/>
  <c r="D61" i="6"/>
  <c r="E60" i="6" s="1"/>
  <c r="H34" i="6"/>
  <c r="I33" i="6" s="1"/>
  <c r="D41" i="6"/>
  <c r="E40" i="6" s="1"/>
  <c r="D34" i="6"/>
  <c r="E33" i="6" s="1"/>
  <c r="E110" i="6" l="1"/>
  <c r="E111" i="6"/>
  <c r="E112" i="6"/>
  <c r="E116" i="6"/>
  <c r="E113" i="6"/>
  <c r="E114" i="6"/>
  <c r="E115" i="6"/>
  <c r="E108" i="6"/>
  <c r="E109" i="6"/>
  <c r="E107" i="6"/>
  <c r="E95" i="6"/>
  <c r="E96" i="6"/>
  <c r="E97" i="6"/>
  <c r="E98" i="6"/>
  <c r="E99" i="6"/>
  <c r="E100" i="6"/>
  <c r="E94" i="6"/>
  <c r="E101" i="8"/>
  <c r="E156" i="6"/>
  <c r="E130" i="6"/>
  <c r="E132" i="6" s="1"/>
  <c r="E124" i="6"/>
  <c r="E59" i="6"/>
  <c r="E57" i="6"/>
  <c r="E58" i="6"/>
  <c r="I32" i="6"/>
  <c r="I34" i="6" s="1"/>
  <c r="E39" i="6"/>
  <c r="E41" i="6" s="1"/>
  <c r="E32" i="6"/>
  <c r="E34" i="6" s="1"/>
  <c r="E125" i="6" l="1"/>
  <c r="E101" i="6"/>
  <c r="E117" i="6"/>
  <c r="E61" i="6"/>
  <c r="D27" i="6" l="1"/>
  <c r="E26" i="6" s="1"/>
  <c r="E25" i="6" l="1"/>
  <c r="E27" i="6" s="1"/>
  <c r="D43" i="5" l="1"/>
  <c r="D28" i="5"/>
  <c r="D21" i="5"/>
  <c r="E18" i="5" s="1"/>
  <c r="D12" i="5"/>
  <c r="E11" i="5" s="1"/>
  <c r="D296" i="4"/>
  <c r="N268" i="4"/>
  <c r="L268" i="4"/>
  <c r="J268" i="4"/>
  <c r="H268" i="4"/>
  <c r="D257" i="4"/>
  <c r="E256" i="4" s="1"/>
  <c r="D250" i="4"/>
  <c r="E249" i="4" s="1"/>
  <c r="D233" i="4"/>
  <c r="E232" i="4" s="1"/>
  <c r="D177" i="4"/>
  <c r="E171" i="4" s="1"/>
  <c r="D165" i="4"/>
  <c r="E164" i="4" s="1"/>
  <c r="D158" i="4"/>
  <c r="E157" i="4" s="1"/>
  <c r="G111" i="4"/>
  <c r="G112" i="4"/>
  <c r="G113" i="4"/>
  <c r="G110" i="4"/>
  <c r="D104" i="4"/>
  <c r="E41" i="5" l="1"/>
  <c r="E42" i="5"/>
  <c r="E26" i="5"/>
  <c r="E27" i="5"/>
  <c r="E294" i="4"/>
  <c r="E312" i="4"/>
  <c r="E313" i="4"/>
  <c r="E302" i="4"/>
  <c r="E301" i="4"/>
  <c r="O263" i="4"/>
  <c r="O264" i="4"/>
  <c r="O265" i="4"/>
  <c r="O266" i="4"/>
  <c r="O267" i="4"/>
  <c r="M263" i="4"/>
  <c r="M264" i="4"/>
  <c r="M265" i="4"/>
  <c r="M266" i="4"/>
  <c r="M267" i="4"/>
  <c r="K263" i="4"/>
  <c r="K264" i="4"/>
  <c r="K265" i="4"/>
  <c r="K266" i="4"/>
  <c r="K267" i="4"/>
  <c r="I263" i="4"/>
  <c r="I264" i="4"/>
  <c r="I265" i="4"/>
  <c r="I266" i="4"/>
  <c r="I267" i="4"/>
  <c r="E20" i="5"/>
  <c r="E19" i="5"/>
  <c r="E17" i="5"/>
  <c r="E10" i="5"/>
  <c r="E12" i="5" s="1"/>
  <c r="E295" i="4"/>
  <c r="E255" i="4"/>
  <c r="E257" i="4" s="1"/>
  <c r="E248" i="4"/>
  <c r="E250" i="4" s="1"/>
  <c r="E231" i="4"/>
  <c r="E233" i="4" s="1"/>
  <c r="E170" i="4"/>
  <c r="E176" i="4"/>
  <c r="E175" i="4"/>
  <c r="E174" i="4"/>
  <c r="E173" i="4"/>
  <c r="E172" i="4"/>
  <c r="E163" i="4"/>
  <c r="E165" i="4" s="1"/>
  <c r="E156" i="4"/>
  <c r="E158" i="4" s="1"/>
  <c r="D93" i="4"/>
  <c r="E28" i="5" l="1"/>
  <c r="E43" i="5"/>
  <c r="E303" i="4"/>
  <c r="E314" i="4"/>
  <c r="E296" i="4"/>
  <c r="E99" i="4"/>
  <c r="E100" i="4"/>
  <c r="E101" i="4"/>
  <c r="E102" i="4"/>
  <c r="E88" i="4"/>
  <c r="E89" i="4"/>
  <c r="E90" i="4"/>
  <c r="E91" i="4"/>
  <c r="E92" i="4"/>
  <c r="E21" i="5"/>
  <c r="O268" i="4"/>
  <c r="I268" i="4"/>
  <c r="M268" i="4"/>
  <c r="K268" i="4"/>
  <c r="E177" i="4"/>
  <c r="E103" i="4"/>
  <c r="E93" i="4" l="1"/>
  <c r="E104" i="4"/>
  <c r="D83" i="4" l="1"/>
  <c r="D24" i="4"/>
  <c r="D17" i="4"/>
  <c r="E11" i="4" l="1"/>
  <c r="E72" i="4"/>
  <c r="E71" i="4"/>
  <c r="E70" i="4"/>
  <c r="E69" i="4"/>
  <c r="E75" i="4"/>
  <c r="E74" i="4"/>
  <c r="E73" i="4"/>
  <c r="E22" i="4"/>
  <c r="E23" i="4"/>
  <c r="E82" i="4"/>
  <c r="E81" i="4"/>
  <c r="E10" i="4"/>
  <c r="E16" i="4"/>
  <c r="E15" i="4"/>
  <c r="E14" i="4"/>
  <c r="E13" i="4"/>
  <c r="E12" i="4"/>
  <c r="F12" i="1"/>
  <c r="E76" i="4" l="1"/>
  <c r="E24" i="4"/>
  <c r="E83" i="4"/>
  <c r="E17" i="4"/>
</calcChain>
</file>

<file path=xl/sharedStrings.xml><?xml version="1.0" encoding="utf-8"?>
<sst xmlns="http://schemas.openxmlformats.org/spreadsheetml/2006/main" count="1229" uniqueCount="608">
  <si>
    <t>a. Gestión propia (Técnicos GAD)</t>
  </si>
  <si>
    <t>b. Gestión propia y consultoría</t>
  </si>
  <si>
    <t>c. Consultoría (Técnicos externos)</t>
  </si>
  <si>
    <t>d. Gestión propia y entidad asociativa</t>
  </si>
  <si>
    <t>e. Entidad asociativa</t>
  </si>
  <si>
    <t>f. Gestión propia y otras organizaciones*</t>
  </si>
  <si>
    <t>Total GAD provinciales</t>
  </si>
  <si>
    <t>Alternativas</t>
  </si>
  <si>
    <t>g. Otras organizaciones</t>
  </si>
  <si>
    <t>*ProAmazonía, ONU Habitat, Secretaría Nacional de Planificación, CONGOPE</t>
  </si>
  <si>
    <t>Gestión propia (Técnicos GAD)</t>
  </si>
  <si>
    <t>Gestión propia y consultoría</t>
  </si>
  <si>
    <t>Consultoría (Técnicos externos)</t>
  </si>
  <si>
    <t>Gestión propia y otras organizaciones*</t>
  </si>
  <si>
    <t>GAD provincial</t>
  </si>
  <si>
    <t>Alternativa</t>
  </si>
  <si>
    <t>Azuay</t>
  </si>
  <si>
    <t>Bolívar</t>
  </si>
  <si>
    <t>Cañar</t>
  </si>
  <si>
    <t>Carchi</t>
  </si>
  <si>
    <t>Cotopaxi</t>
  </si>
  <si>
    <t>Chimborazo</t>
  </si>
  <si>
    <t>El Oro</t>
  </si>
  <si>
    <t>Esmeraldas</t>
  </si>
  <si>
    <t>Guayas</t>
  </si>
  <si>
    <t>Imbabura</t>
  </si>
  <si>
    <t>Loja</t>
  </si>
  <si>
    <t>Los Ríos</t>
  </si>
  <si>
    <t>Manabí</t>
  </si>
  <si>
    <t>Morona Santiago</t>
  </si>
  <si>
    <t>Napo</t>
  </si>
  <si>
    <t>Pastaza</t>
  </si>
  <si>
    <t>Pichincha</t>
  </si>
  <si>
    <t>Tungurahua</t>
  </si>
  <si>
    <t>Zamora Chinchipe</t>
  </si>
  <si>
    <t>Sucumbíos</t>
  </si>
  <si>
    <t>Orellana</t>
  </si>
  <si>
    <t>Santo Domingo de los Tsáchilas</t>
  </si>
  <si>
    <t>Santa Elena</t>
  </si>
  <si>
    <t>Tabla 1. Construcción/actualización del PDOT vigente</t>
  </si>
  <si>
    <t>Número GAD</t>
  </si>
  <si>
    <t>Si</t>
  </si>
  <si>
    <t>No</t>
  </si>
  <si>
    <r>
      <rPr>
        <b/>
        <sz val="9"/>
        <color theme="1"/>
        <rFont val="Arial"/>
        <family val="2"/>
      </rPr>
      <t xml:space="preserve">Fuente: </t>
    </r>
    <r>
      <rPr>
        <sz val="9"/>
        <color theme="1"/>
        <rFont val="Arial"/>
        <family val="2"/>
      </rPr>
      <t>CNC, Desempeño Institucional GAD provinciales 2022</t>
    </r>
  </si>
  <si>
    <t>a. El plan de trabajo de las autoridades electas</t>
  </si>
  <si>
    <t>c. Estrategias de articulación con otros niveles de gobierno</t>
  </si>
  <si>
    <t>d. Estrategias de articulación con actores de la sociedad civil</t>
  </si>
  <si>
    <t>e. La viabilidad presupuestaria</t>
  </si>
  <si>
    <t>Porcentaje</t>
  </si>
  <si>
    <t>Periodicidad</t>
  </si>
  <si>
    <t>1. Mensual</t>
  </si>
  <si>
    <t>2. Trimestral</t>
  </si>
  <si>
    <t>3. Semestral</t>
  </si>
  <si>
    <t>4. Anual</t>
  </si>
  <si>
    <t>5. Otros*</t>
  </si>
  <si>
    <t>*Información no sistematizada, trimestral y anual</t>
  </si>
  <si>
    <t>a. Indicadores de impacto</t>
  </si>
  <si>
    <t>b. Indicadores de resultado</t>
  </si>
  <si>
    <t>c. Indicadores de gestión</t>
  </si>
  <si>
    <t>d. Otros*</t>
  </si>
  <si>
    <t>*Indicadores asociados</t>
  </si>
  <si>
    <t>Tipo de indicadores</t>
  </si>
  <si>
    <t>Tiene fichas metodológicas</t>
  </si>
  <si>
    <t>a. Análisis tendencial</t>
  </si>
  <si>
    <t>b. Método incremental</t>
  </si>
  <si>
    <t>c. Juicio de expertos</t>
  </si>
  <si>
    <t>d. Estándares internacionales</t>
  </si>
  <si>
    <t>e. Indicadores crecientes</t>
  </si>
  <si>
    <t>f. Indicadores decrecientes</t>
  </si>
  <si>
    <t>g. Regla de tres</t>
  </si>
  <si>
    <t>h. Tasa de crecimiento geométrico</t>
  </si>
  <si>
    <t>i. Otros*</t>
  </si>
  <si>
    <t>Meta final del período</t>
  </si>
  <si>
    <t>Meta anual</t>
  </si>
  <si>
    <t>Métodos</t>
  </si>
  <si>
    <t>a. Seguimiento al cumplimiento de metas del PDOT</t>
  </si>
  <si>
    <t>b. Seguimiento a la implementación de los programas y/o proyectos</t>
  </si>
  <si>
    <t>c. Conclusiones</t>
  </si>
  <si>
    <t>d. Recomendaciones</t>
  </si>
  <si>
    <t>e. Plan de acción</t>
  </si>
  <si>
    <t>f. Otros*</t>
  </si>
  <si>
    <t>Contenido</t>
  </si>
  <si>
    <t>a. Identificar las limitantes que no permitieron el cumplimiento de metas</t>
  </si>
  <si>
    <t>b. Actualizar las metas anuales</t>
  </si>
  <si>
    <t>c. Reprogramar los programas y/o proyectos</t>
  </si>
  <si>
    <t>d. Disminuir el sesgo en la planificación de programas y/o proyectos</t>
  </si>
  <si>
    <t>e. Redefinir los indicadores y/o metas del PDOT</t>
  </si>
  <si>
    <t>f. Redefinir las estrategias para el cumplimiento de programas y/o proyectos</t>
  </si>
  <si>
    <t>g. Otros*</t>
  </si>
  <si>
    <t>a. Gestión institucional directa</t>
  </si>
  <si>
    <t>b. Por contrato</t>
  </si>
  <si>
    <t>c. Delegación a otro nivel de gobierno</t>
  </si>
  <si>
    <t>d. Gestión compartida entre los diversos GAD</t>
  </si>
  <si>
    <t>e. Cogestión con la comunidad</t>
  </si>
  <si>
    <t>f. Empresa pública</t>
  </si>
  <si>
    <t>Modalidades</t>
  </si>
  <si>
    <t>Competencias/funciones</t>
  </si>
  <si>
    <t>Proyectos ejecutados por fuera del PDOT</t>
  </si>
  <si>
    <t>Proyectos planificados</t>
  </si>
  <si>
    <t>Proyectos ejecutados</t>
  </si>
  <si>
    <t>Porcentaje de ejecución</t>
  </si>
  <si>
    <t>Gobierno central</t>
  </si>
  <si>
    <t>GAD municipales</t>
  </si>
  <si>
    <t>GAD parroquiales rurales</t>
  </si>
  <si>
    <t>a. Inspección de campo</t>
  </si>
  <si>
    <t>b. Auditoría</t>
  </si>
  <si>
    <t>c. Fiscalización</t>
  </si>
  <si>
    <t>Niveles de gobierno</t>
  </si>
  <si>
    <t>a. Informes de fiscalización</t>
  </si>
  <si>
    <t>b. Actas de recepción</t>
  </si>
  <si>
    <t>c. Garantías técnicas</t>
  </si>
  <si>
    <t>Componentes</t>
  </si>
  <si>
    <t>a. Territorial</t>
  </si>
  <si>
    <t>b. Atención ciudadana</t>
  </si>
  <si>
    <t>c. Administrativo financiero</t>
  </si>
  <si>
    <t>d. No sabe/No conoce</t>
  </si>
  <si>
    <t>e. Otros*</t>
  </si>
  <si>
    <t>Frecuencia</t>
  </si>
  <si>
    <t>Otros</t>
  </si>
  <si>
    <t>Territorial</t>
  </si>
  <si>
    <t>Atención ciudadana</t>
  </si>
  <si>
    <t>Administrativo financiero</t>
  </si>
  <si>
    <t>*Depende de la periodicidad de la fuente de información, no se ha actualizado, por liberación actualización de datos por parte de los entes oficiales de información, en función de la actualización de las áreas internas del GADPP</t>
  </si>
  <si>
    <t>1. Desconocimiento del proceso de formulación</t>
  </si>
  <si>
    <t>2. Falta de voluntad política</t>
  </si>
  <si>
    <t>3. Desacuerdo con actores de la política pública</t>
  </si>
  <si>
    <t>4. Falta de política pública nacional</t>
  </si>
  <si>
    <t>5. Política pública nacional suficiente</t>
  </si>
  <si>
    <t>6. Otros*</t>
  </si>
  <si>
    <t>*Más de una alternativa</t>
  </si>
  <si>
    <t>Promedio GAD</t>
  </si>
  <si>
    <t>2. Gestión financiera</t>
  </si>
  <si>
    <t>Fuentes de financiamiento</t>
  </si>
  <si>
    <t>a. Crédito nacional</t>
  </si>
  <si>
    <t>b. Crédito internacional</t>
  </si>
  <si>
    <t>c. Cooperación nacional</t>
  </si>
  <si>
    <t>d. Cooperación internacional</t>
  </si>
  <si>
    <t>Número de proyectos</t>
  </si>
  <si>
    <t>Monto total (US$)</t>
  </si>
  <si>
    <t>Tipo de aporte</t>
  </si>
  <si>
    <t>a. Económico</t>
  </si>
  <si>
    <t>b. Mano de obra</t>
  </si>
  <si>
    <t>c. Materiales (ladrillos, piedra, arena, etc)</t>
  </si>
  <si>
    <t>Monto total
(US$)</t>
  </si>
  <si>
    <t xml:space="preserve">Aporte comunitario
(US$) </t>
  </si>
  <si>
    <t>a. Capacidad de cobro</t>
  </si>
  <si>
    <t>b. Medios tecnológicos de cobro aplicados</t>
  </si>
  <si>
    <t>1 Sin conocimiento</t>
  </si>
  <si>
    <t>4 Total conocimiento</t>
  </si>
  <si>
    <t>Rubros</t>
  </si>
  <si>
    <t>a. Impuestos</t>
  </si>
  <si>
    <t>b. Tasas</t>
  </si>
  <si>
    <t>c. Contribución Especial de Mejoras</t>
  </si>
  <si>
    <t>d. Total de ingresos propios</t>
  </si>
  <si>
    <t>e. Ingresos totales</t>
  </si>
  <si>
    <t>Monto devengado 2020 (US$)</t>
  </si>
  <si>
    <t>Monto devengado 2021 (US$)</t>
  </si>
  <si>
    <t>Monto devengado 2022 (US$)</t>
  </si>
  <si>
    <t>a. Procedimiento coactivo</t>
  </si>
  <si>
    <t>b. Determinar el monto de cartera vencida por contribuyente</t>
  </si>
  <si>
    <t>c. Arreglo con el deudor</t>
  </si>
  <si>
    <t>d. Otras acciones*</t>
  </si>
  <si>
    <t>Años</t>
  </si>
  <si>
    <t>Monto (US$)</t>
  </si>
  <si>
    <t>a. 2020</t>
  </si>
  <si>
    <t>b. 2021</t>
  </si>
  <si>
    <t>c. 2022</t>
  </si>
  <si>
    <t>c. Voluntad política</t>
  </si>
  <si>
    <t>Modalidades de gestión</t>
  </si>
  <si>
    <t>1. Gestión institucional directa</t>
  </si>
  <si>
    <t>2. Empresa pública</t>
  </si>
  <si>
    <t>3. Gestión por contrato</t>
  </si>
  <si>
    <t>4. Delegación a otros niveles de gobierno</t>
  </si>
  <si>
    <t>5. Gestión compartida entre diversos GAD</t>
  </si>
  <si>
    <t>6. Cogestión de los GAD con la comunidad</t>
  </si>
  <si>
    <t>7. Empresa de economía mixta</t>
  </si>
  <si>
    <t>8. Delegación a la economía social y solidaria y a la iniciativa privada</t>
  </si>
  <si>
    <t>9. Mancomunidad</t>
  </si>
  <si>
    <t>10. Consorcio</t>
  </si>
  <si>
    <t xml:space="preserve">a. Resolución administrativa </t>
  </si>
  <si>
    <t xml:space="preserve">b. Ordenanza </t>
  </si>
  <si>
    <t>a. Optimizar los procesos institucionales</t>
  </si>
  <si>
    <t>b. Mejorar los perfiles de puestos</t>
  </si>
  <si>
    <t>c. Disminuir el tiempo en gestión de trámites</t>
  </si>
  <si>
    <t>d. Priorizar el gasto</t>
  </si>
  <si>
    <t>e. Mejorar la distribución de recursos</t>
  </si>
  <si>
    <t>f. Fortalecer mecanismos de comunicación</t>
  </si>
  <si>
    <t>Resultados</t>
  </si>
  <si>
    <t>a. Diseño</t>
  </si>
  <si>
    <t>b. Revisión</t>
  </si>
  <si>
    <t>c. Aprobación</t>
  </si>
  <si>
    <t>d. Ninguno</t>
  </si>
  <si>
    <t>a. Alcance e importancia de la necesidad pública</t>
  </si>
  <si>
    <t>b. Especificación de sus objetivos y metas</t>
  </si>
  <si>
    <t>c. Actividades para lograr cada meta</t>
  </si>
  <si>
    <t>d. Personal responsable de cada actividad</t>
  </si>
  <si>
    <t>e. Flujos de presupuesto</t>
  </si>
  <si>
    <t>f. Estructura programática atada a presupuesto</t>
  </si>
  <si>
    <t>g. Programación formulada en función del PDOT</t>
  </si>
  <si>
    <t>Proceso de reforma</t>
  </si>
  <si>
    <t xml:space="preserve">a. Disponer la reforma al POA </t>
  </si>
  <si>
    <t>b. Elaborar informe de reforma</t>
  </si>
  <si>
    <t>c. Elaborar proyecto de resolución de reforma al POA</t>
  </si>
  <si>
    <t>d. Revisión, control y firma del informe de reforma al POA</t>
  </si>
  <si>
    <t>e. Revisión, control y firma de resolución de reforma al POA</t>
  </si>
  <si>
    <t>f. Reasignar a jefe inmediato el informe de reforma, resolución de reforma y anexos</t>
  </si>
  <si>
    <t>g. Jefe inmediato revisa, verifica, sugiere cambios y firma reforma al POA; y, resolución de reforma al POA</t>
  </si>
  <si>
    <t>h. Jefe inmediato remite informe de reforma, resolución de reforma y anexos a instancia superior, máxima autoridad, órgano legislativo u otro para aprobación</t>
  </si>
  <si>
    <t>i. Instancia superior, máxima autoridad, órgano legislativo u otro revisa, sugiere cambios y aprueba resolución de reforma</t>
  </si>
  <si>
    <t>j. Se notifica a las unidades involucradas en la reforma al POA</t>
  </si>
  <si>
    <t>k. Unidades involucradas en la reforma al POA, modifican partidas presupuestarias en incrementos, disminuciones y reforma al PAC</t>
  </si>
  <si>
    <t>l. Otros*</t>
  </si>
  <si>
    <t>Número proyectos</t>
  </si>
  <si>
    <t>Total proyectos 2022</t>
  </si>
  <si>
    <t>g. Otras organizaciones*</t>
  </si>
  <si>
    <t>Regimen laboral</t>
  </si>
  <si>
    <t>a. Contrato ocasional</t>
  </si>
  <si>
    <t>b. Contrato de servicio profesional</t>
  </si>
  <si>
    <t>c. Contrato provisional</t>
  </si>
  <si>
    <t>d. Contrato eventual</t>
  </si>
  <si>
    <t>e. Contrato a tiempo indefinido (Código de Trabajo)</t>
  </si>
  <si>
    <t>f. Nombramiento de libre remoción</t>
  </si>
  <si>
    <t>g. Nombramiento de período fijo</t>
  </si>
  <si>
    <t>h. Nombramiento permanente</t>
  </si>
  <si>
    <t>i. Nombramiento provisional</t>
  </si>
  <si>
    <t>j. Otro tipo de contrato o nombramiento*</t>
  </si>
  <si>
    <t>Total de servidores públicos</t>
  </si>
  <si>
    <t>Número</t>
  </si>
  <si>
    <t>a. Procesos técnicos</t>
  </si>
  <si>
    <t>b. Norma interna</t>
  </si>
  <si>
    <t>c. Otros*</t>
  </si>
  <si>
    <t>Mecanismos</t>
  </si>
  <si>
    <t>Monto 2022 (US$)</t>
  </si>
  <si>
    <t>a. Evaluación del riego (factores internos y exteros) a los que está expuesta la organización para el logro de sus objetivos</t>
  </si>
  <si>
    <t>b. Actividades de control: establecimiento de políticas y procedimientos para manejar los riesgos institucionales en la consecución de los objetivos institucionales, proteger y conservar los activos y establecer los controles de acceso a los sistemas de información</t>
  </si>
  <si>
    <t>c. Control sobre sistemas de información para garantizar confiabilidad, seguridad y una clara administración de los niveles de acceso a la información y datos sensibles</t>
  </si>
  <si>
    <t>d. Seguimiento continuo, evaluaciones periódicas o ambas para asegurar la eficacia del sistema de control interno</t>
  </si>
  <si>
    <t>Normas de Control Interno</t>
  </si>
  <si>
    <t>Diseñadas</t>
  </si>
  <si>
    <t>Implementadas</t>
  </si>
  <si>
    <t>2. Frecuente</t>
  </si>
  <si>
    <t>3. Nunca</t>
  </si>
  <si>
    <t>1. Siempre</t>
  </si>
  <si>
    <t>Frecuencia de aplicación</t>
  </si>
  <si>
    <t>a. Normativa nacional suficiente</t>
  </si>
  <si>
    <t>b. Desconocimiento del proceso de construcción de las normas de control interno</t>
  </si>
  <si>
    <t>c. Objetivos institucionales confusos o inexistentes</t>
  </si>
  <si>
    <t>d. Limitación de recursos</t>
  </si>
  <si>
    <t>e. Falta de personal</t>
  </si>
  <si>
    <t>f. Escasos recursos económicos</t>
  </si>
  <si>
    <t>g. Falta de articulación con actores clave</t>
  </si>
  <si>
    <t>h. Estructura organizacional no conformada para su implementación</t>
  </si>
  <si>
    <t>a. Reglamento Interno de Administración del Talento Humano</t>
  </si>
  <si>
    <t xml:space="preserve">b. Reglamento Interno de Manejo y Control de Bienes e Inventarios </t>
  </si>
  <si>
    <t>c. Reglamento Interno de Manejo y Reposición del o de los fondos Caja Chica</t>
  </si>
  <si>
    <t>d. Reglamento Interno de Uso de Vehículos Institucionales</t>
  </si>
  <si>
    <t>e. Reglamento Interno del pago de Viáticos y Movilizaciones</t>
  </si>
  <si>
    <t>f. Reglamento Interno para el Pago de Viáticos por Residencia y Transporte</t>
  </si>
  <si>
    <t>g. Código de ética</t>
  </si>
  <si>
    <t>h. Otros*</t>
  </si>
  <si>
    <t>a. Una sola ordenanza/resolución que contiene todos los reglamentos</t>
  </si>
  <si>
    <t>b. Ordenanza/resolución por reglamento</t>
  </si>
  <si>
    <t>Reglamentos</t>
  </si>
  <si>
    <t>Recursos tecnológicos</t>
  </si>
  <si>
    <t>a. Gestión financiera integral</t>
  </si>
  <si>
    <t>b. Gestión de talento humano</t>
  </si>
  <si>
    <t>c. Gestión documental (o tramitología)</t>
  </si>
  <si>
    <t>d. Planificación</t>
  </si>
  <si>
    <t>a. Información general de los trámites</t>
  </si>
  <si>
    <t>b. Estado de trámites</t>
  </si>
  <si>
    <t>c. Certificaciones</t>
  </si>
  <si>
    <t>d. Formularios</t>
  </si>
  <si>
    <t>e. Manuales o guías para llenar formularios o trámites</t>
  </si>
  <si>
    <t>f. Consultas</t>
  </si>
  <si>
    <t>g. Pagos/ deudas/ facturas electrónicas</t>
  </si>
  <si>
    <t>4. Regulación y control</t>
  </si>
  <si>
    <t>Publicada en la Gaceta oficial/ Registro oficial</t>
  </si>
  <si>
    <t>Publicada en la página web de la institución</t>
  </si>
  <si>
    <t>Ordenanza</t>
  </si>
  <si>
    <t>a. Una planificación para la emisión, revisión y actualización de la normativa local</t>
  </si>
  <si>
    <t>b. Análisis de riesgo del orden social/institucional</t>
  </si>
  <si>
    <t>c. Análisis de las amenazas de orden social/institucional</t>
  </si>
  <si>
    <t>d. Análisis costo beneficio</t>
  </si>
  <si>
    <t>e. Análisis del impacto regulatorio</t>
  </si>
  <si>
    <t>f. Se realiza con la participación activa de la ciudadanía (actores involucrados)</t>
  </si>
  <si>
    <t>a. Cuenta con procesos para el diseño, construcción</t>
  </si>
  <si>
    <t xml:space="preserve">b. Interactúa con los actores involucrados para retroalimentación </t>
  </si>
  <si>
    <t>c. Cuenta con ordenanza para el proceso parlamentario</t>
  </si>
  <si>
    <t>a. Funcionarios área técnica</t>
  </si>
  <si>
    <t>b. Funcionarios área jurídica</t>
  </si>
  <si>
    <t>d. Asesores internos</t>
  </si>
  <si>
    <t>e. Asesores externos</t>
  </si>
  <si>
    <t>f. Ciudadanía</t>
  </si>
  <si>
    <t>1 Siempre</t>
  </si>
  <si>
    <t>2 Frecuente</t>
  </si>
  <si>
    <t>3 Esporádico</t>
  </si>
  <si>
    <t>4 Nunca</t>
  </si>
  <si>
    <t>Participantes</t>
  </si>
  <si>
    <t>a. Área técnica</t>
  </si>
  <si>
    <t>b. Área jurídica</t>
  </si>
  <si>
    <t>c. Área financiera</t>
  </si>
  <si>
    <t>d. Órgano legislativo</t>
  </si>
  <si>
    <t>e. Órgano ejecutivo</t>
  </si>
  <si>
    <t>f. Asesores internos/externos</t>
  </si>
  <si>
    <t>g. Ciudadanía</t>
  </si>
  <si>
    <t>*Talento Humano y Secretaría General</t>
  </si>
  <si>
    <t>a. Mensualmente</t>
  </si>
  <si>
    <t>b. Trimestralmente</t>
  </si>
  <si>
    <t>c. Semestralmente</t>
  </si>
  <si>
    <t>d. Anualmente</t>
  </si>
  <si>
    <t>*La capacitación se lo realiza constantemente de acuerdo con los periodos entregados por la Contraloría. No existe una capacitación planificada, al contrario, son los funcionarios quiénes solicitan asistencia. No se ha realizado capacitaciones. Según las Resoluciones emitidas por el Servicio Nacional de Contratación Pública, y respecto de actualizaciones en la Ley Orgánica del Sistema Nacional de Contratación Pública y su Reglamento General.</t>
  </si>
  <si>
    <t>a. Informes de seguimiento y evaluación de la normativa</t>
  </si>
  <si>
    <t>b. Procesos y mecanismos necesarios para revisar y actualizar la normativa local vigente</t>
  </si>
  <si>
    <t>Actores que participaron en la socialización</t>
  </si>
  <si>
    <t>a. Recopilación de normativa local</t>
  </si>
  <si>
    <t>b. Clasificación de la normativa local</t>
  </si>
  <si>
    <t>c. Archivo físico</t>
  </si>
  <si>
    <t>d. Archivo digital</t>
  </si>
  <si>
    <t>Disponibilidad</t>
  </si>
  <si>
    <t>Proceso sistematizado</t>
  </si>
  <si>
    <t>Dirección/ área/ departamento se encuentra el archivo centralizado</t>
  </si>
  <si>
    <t>5. Gobernanza</t>
  </si>
  <si>
    <t>a. Rearticulación política y administrativa del GAD y la sociedad civil</t>
  </si>
  <si>
    <t>b. Potenciar a las organizaciones comunitarias y sociales</t>
  </si>
  <si>
    <t>c. Control social de la gestión pública (observatorios)</t>
  </si>
  <si>
    <t>d. Disposición para compromisos</t>
  </si>
  <si>
    <t xml:space="preserve">e. Involucramiento de la ciudadanía en la gestión pública </t>
  </si>
  <si>
    <t>f. Cultura tributaria ciudadana</t>
  </si>
  <si>
    <t xml:space="preserve">g. Propuestas ciudadanas de normativa local </t>
  </si>
  <si>
    <t>h. Mejorar la inversión pública</t>
  </si>
  <si>
    <t>i. Otro*</t>
  </si>
  <si>
    <t>a. Veedurías para el control de la gestión pública</t>
  </si>
  <si>
    <t xml:space="preserve">b. Observatorios </t>
  </si>
  <si>
    <t xml:space="preserve">c. Consejos consultivos </t>
  </si>
  <si>
    <t>d. Otro*</t>
  </si>
  <si>
    <t>a. Ha generado espacios de debate sobre las prioridades territoriales con la ciudadanía, las cuales forman parte de la planificación local.</t>
  </si>
  <si>
    <t>b. Ha propiciado la participación activa de la ciudadanía en al menos alguna de las siguientes etapas: actualización, ejecución, seguimiento y/o evaluación del PDOT.</t>
  </si>
  <si>
    <t xml:space="preserve">c. Ha implementado una instancia (unidad, delegado, responsable) de participación ciudadana, encargada de coordinar o vincular las demandas ciudadanas con la respuesta institucional. </t>
  </si>
  <si>
    <t>a. Fomento de una cultura basada en el ejercicio de los derechos y obligaciones ciudadanos</t>
  </si>
  <si>
    <t>b. Construcción de una gestión pública participativa</t>
  </si>
  <si>
    <t>c. Fortalecer identidades y respeto a diversidad</t>
  </si>
  <si>
    <t>d. Impulso al control de la gestión territorial local</t>
  </si>
  <si>
    <t>Asignaciones</t>
  </si>
  <si>
    <t>a. Recursos</t>
  </si>
  <si>
    <t>b. Fondos concursables</t>
  </si>
  <si>
    <t>c. Becas educativas</t>
  </si>
  <si>
    <t>d. Créditos</t>
  </si>
  <si>
    <t>Iniciativas propuestas</t>
  </si>
  <si>
    <t>a. Procedimientos para la construcción de agendas, estrategias, acuerdos territoriales</t>
  </si>
  <si>
    <t>b. Propuestas de una normativa con visión de equidad territorial </t>
  </si>
  <si>
    <t>c. Participa en la ejecución de proyectos territoriales</t>
  </si>
  <si>
    <t>d. Intervenciones en proyectos emblemáticos impusaldos por el gobierno central</t>
  </si>
  <si>
    <t>e. Intervenciones público privadas</t>
  </si>
  <si>
    <t>f. Mancomunidades y/o consorcios</t>
  </si>
  <si>
    <t>g. Financiamiento para la ejecución de programas y/o proyectos</t>
  </si>
  <si>
    <t>*Financiamiento de Cooperación Internacional</t>
  </si>
  <si>
    <t>b. GAD parroquiales rurales</t>
  </si>
  <si>
    <t>c. Nivel desconcentrado del gobierno central</t>
  </si>
  <si>
    <t>Nivel de gobierno</t>
  </si>
  <si>
    <t>Ámbitos/ temas/ ejes</t>
  </si>
  <si>
    <t>a. Transparencia, acceso a la información y la rendición de cuentas</t>
  </si>
  <si>
    <t xml:space="preserve">b. Sistema de medición de la participación y colaboración ciudadana </t>
  </si>
  <si>
    <t xml:space="preserve">c. Colaboración y generación de alianzas: GAD y organizaciones privadas; GAD e instituciones públicas y ciudadana </t>
  </si>
  <si>
    <t>d. Procesos que faciliten a la ciudadanía el conocimiento y gestión de trámites</t>
  </si>
  <si>
    <t>1. En construcción</t>
  </si>
  <si>
    <t>2. En aprobación</t>
  </si>
  <si>
    <t>3. Implementación</t>
  </si>
  <si>
    <t>4. Ninguno</t>
  </si>
  <si>
    <t>1. Voluntad política</t>
  </si>
  <si>
    <t>2. Limitación de recursos</t>
  </si>
  <si>
    <t>3. Conflictos sociales</t>
  </si>
  <si>
    <t>4. Conflictos políticos</t>
  </si>
  <si>
    <t>5. Desconocimiento</t>
  </si>
  <si>
    <t>*Se desarrolla con normativa nacional, falta de comunicación, falta en toma de decisiones</t>
  </si>
  <si>
    <t>*Información demográfica provincial, reportes mensuales de la LOTAIP, rendición de cuentas</t>
  </si>
  <si>
    <t>Total GAD municipales</t>
  </si>
  <si>
    <t>b. Las competencias exclusivas del municipio</t>
  </si>
  <si>
    <t>a. El catastro inmobiliario urbano</t>
  </si>
  <si>
    <t>b. El PDOT</t>
  </si>
  <si>
    <t>a. La estructura urbano-rural del territorio y su articulación con el respectivo sistema nacional de asentamientos humanos</t>
  </si>
  <si>
    <t>b. La definición del límite urbano justificada mediante un documento técnico de soporte, para las cabeceras cantonales como las parroquiales y otros asentamientos humanos dentro del cantón, que analice las proyecciones de crecimiento y densidad poblacional, la capacidad de carga del suelo, la dotación de servicios, factores de riesgo y factores productivos, que determinarán la necesidad real para extender, disminuir o mantener el límite</t>
  </si>
  <si>
    <t>c. La clasificación y subclasificación de todo el suelo municipal o metropolitano conforme a lo establecido en la ley, reglamentos y las regulaciones nacionales que se emitan para el efecto</t>
  </si>
  <si>
    <t>d. La identificación, capacidad de soporte y localización de infraestructuras de transporte, movilidad, comunicaciones, agua de dominio hídrico público y energía, y de equipamientos de escala cantonal y supracantonal, sobre la base de una adecuada relación funcional entre zonas urbanas y rurales</t>
  </si>
  <si>
    <t>e. La delimitación de las áreas de conservación y protección de los recursos naturales, productivos y paisajísticos, de los conjuntos históricos y culturales, y de las áreas expuestas a amenazas y riesgos, conforme a lo establecido en la legislación sectorial o nacional correspondiente</t>
  </si>
  <si>
    <t>f. La distribución espacial general de las actividades para asentamientos humanos, productivas, extractivas, de conservación y de servicios, que posteriormente servirán de base para la delimitación de los polígonos de intervención</t>
  </si>
  <si>
    <t>g. Las directrices y parámetros generales para la formulación de planes parciales para suelos de expansión o desarrollo de suelos urbanos</t>
  </si>
  <si>
    <t>a. La delimitación de los polígonos de intervención territorial del suelo urbano y rural, para la asignación de los tratamientos y aprovechamientos urbanísticos generales que les correspondan</t>
  </si>
  <si>
    <t>b. La identificación, ubicación y cuantificación del suelo destinado a los equipamientos, infraestructuras y espacios públicos, atendiendo a las demandas y de las instituciones sectoriales competentes y conforme a los estándares urbanísticos establecidos en las regulaciones nacionales que se dicten para el efecto</t>
  </si>
  <si>
    <t>c. La determinación de los sistemas viales locales y complementarios</t>
  </si>
  <si>
    <t>d. El sistema de áreas verdes y espacio público articulado a las redes de equipamiento y sistemas de movilidad y transporte</t>
  </si>
  <si>
    <t>e. La identificación y localización del suelo necesario para generación de vivienda de interés social en función de la demanda existente y proyectada para el plazo del plan en el territorio cantonal y distrital incluyendo la demanda de los sectores sujetos a declaratorias de regularización prioritaria y a declaratorias de zonas especiales de interés social</t>
  </si>
  <si>
    <t>f. La identificación y localización de los sectores sujetos a declaratorias de regularización prioritaria y a declaratorias de zonas especiales de interés social, así como suelos de reserva</t>
  </si>
  <si>
    <t>g. La norma urbanística que determina y zonifica los aprovechamientos urbanísticos asignados al suelo urbano y rural, en función de los usos generales y específicos y la edificabilidad</t>
  </si>
  <si>
    <t>h. Los estándares urbanísticos establecidos en la regulación nacional que se dicte para el efecto, y de conformidad con las directrices establecidas por el ente rector de hábitat y vivienda. Para el cumplimiento de esta determinación se deberá coordinar con el ente rector de hábitat y vivienda</t>
  </si>
  <si>
    <t>i. La identificación de los sectores sujetos a la aplicación de planes urbanísticos complementarios</t>
  </si>
  <si>
    <t>j. La identificación de sectores sujetos a la aplicación de instrumentos de gestión del suelo, cuando lo amerite</t>
  </si>
  <si>
    <t>*Ejecución presupuestaria, informes</t>
  </si>
  <si>
    <t>a. Planificar el desarrollo cantonal y formular los correspondientes planes de ordenamiento territorial/uso y ocupación del suelo/gestión de riesgos</t>
  </si>
  <si>
    <t>b. Vialidad urbana</t>
  </si>
  <si>
    <t>c. Prestar los servicios públicos de agua potable, alcantarillado, depuración de aguas residuales, saneamiento ambiental</t>
  </si>
  <si>
    <t>d. Prestar los servicios públicos de manejo de desechos sólidos</t>
  </si>
  <si>
    <t>e. Tránsito, transporte terrestre y seguridad vial</t>
  </si>
  <si>
    <t>f. Infraestructura física y equipamientos de salud y educación, así como los espacios públicos destinados al desarrollo social, cultural y deportivo</t>
  </si>
  <si>
    <t>g. Patrimonio arquitectónico y cultural</t>
  </si>
  <si>
    <t>h. Catastros inmobiliarios urbanos y rurales</t>
  </si>
  <si>
    <t>i. Uso de las playas de mar, riberas y lechos de ríos, lagos y lagunas</t>
  </si>
  <si>
    <t>j. Acceso efectivo a las playas de mar, riberas y lechos de ríos, lagos y lagunas</t>
  </si>
  <si>
    <t>k. Áridos y pétreos</t>
  </si>
  <si>
    <t>l. Prevención, protección, socorro y extinción de incendios (Cuerpo de Bomberos)</t>
  </si>
  <si>
    <t>m. Cooperación Internacional no reembolsable</t>
  </si>
  <si>
    <t>n. Desarrollo de la actividad turística</t>
  </si>
  <si>
    <t>o. Participación ciudadana</t>
  </si>
  <si>
    <t>p. Silla vacía</t>
  </si>
  <si>
    <t>q. Programas de vivienda de interés social en el territorio cantonal</t>
  </si>
  <si>
    <t>r. Implementar los Consejos cantonales de protección de grupos de atención prioritaria</t>
  </si>
  <si>
    <t>s. Implementar las Juntas cantonales y redes de protección de grupos de atención prioritaria</t>
  </si>
  <si>
    <t>t. Elaboración, manejo y expendio de víveres (bolsa de productos)</t>
  </si>
  <si>
    <t>u. Prestar servicio de faenamiento (camal)</t>
  </si>
  <si>
    <t>v. Prestar servicio de plazas de mercado: feria libre, feria de ganado</t>
  </si>
  <si>
    <t>w. Prestar servicio de cementerios</t>
  </si>
  <si>
    <t>x. Regular y controlar la colocación de publicidad, propaganda, redes o señalización</t>
  </si>
  <si>
    <t>y. Regular y controlar el uso del espacio público cantonal</t>
  </si>
  <si>
    <t>z. Crear y coordinar los consejos de seguridad ciudadana municipal</t>
  </si>
  <si>
    <t>aa. Regulación y control de construcciones</t>
  </si>
  <si>
    <t>ab. Promoción de actividades deportivas y recreativas en beneficio de la colectividad del cantón</t>
  </si>
  <si>
    <t>ac. Regular, fomentar, autorizar y controlar el ejercicio de actividades económicas, empresariales o profesionales</t>
  </si>
  <si>
    <t>ad. Control y manejo responsable de la fauna urbana</t>
  </si>
  <si>
    <t>ae. Otros*</t>
  </si>
  <si>
    <t>o. Otros*</t>
  </si>
  <si>
    <t>a. Sin proyecto de actualización catastral</t>
  </si>
  <si>
    <t>b. Por errores e inconsistencias de información, sistema, o datos de cartografía</t>
  </si>
  <si>
    <t>c. Problemas de implementación, mantenimiento o manejo del proyecto de actualización catastral</t>
  </si>
  <si>
    <t>d. Información catastral no actualizada</t>
  </si>
  <si>
    <t>e. Falta de ordenanza aprobada por el Concejo Municipal para el bienio 2022 - 2023</t>
  </si>
  <si>
    <t>a. Información predial actualizada a diciembre 2021</t>
  </si>
  <si>
    <t>b. Información del catastro anterior, emisión de enero 2021</t>
  </si>
  <si>
    <t>Catastro urbano</t>
  </si>
  <si>
    <t>Catastro rural</t>
  </si>
  <si>
    <t>a. Se encuentra realizando cobro provisional</t>
  </si>
  <si>
    <t>b. El cobro lo realiza con recibo provisional</t>
  </si>
  <si>
    <t>&gt;10%</t>
  </si>
  <si>
    <t>0,1% - 10%</t>
  </si>
  <si>
    <t>Ambito de conocimiento</t>
  </si>
  <si>
    <t xml:space="preserve">
2 Poco conocimiento</t>
  </si>
  <si>
    <t xml:space="preserve">3 Medio conocimiento
</t>
  </si>
  <si>
    <t>d. Ordenanza desactualizada</t>
  </si>
  <si>
    <t>e. Catastro desactualizado</t>
  </si>
  <si>
    <t>f. Falta de normas municipales</t>
  </si>
  <si>
    <t>a. Servidores públicos de apoyo</t>
  </si>
  <si>
    <t>b. Servidores públicos agregadores de valor</t>
  </si>
  <si>
    <t>c. Consejeros municipales</t>
  </si>
  <si>
    <t>a. GAD municipales</t>
  </si>
  <si>
    <t>Tabulados 2022</t>
  </si>
  <si>
    <t>Índice</t>
  </si>
  <si>
    <t>3. Gestión administrativa</t>
  </si>
  <si>
    <t>El Consejo Nacional de Competencias (CNC), en cumplimiento de sus funciones definidas en los numerales j), p) y q) del artículo 119 del COOTAD, realizó la encuesta de desempeño institucional en GAD metropolitanos y municipales, correspondiente al año 2022, con el objetivo de identificar sus condiciones y potencialidades organizacionales para garantizar los derechos en su territorio mediante el ejercicio de sus competencias.</t>
  </si>
  <si>
    <t>1. Planificación</t>
  </si>
  <si>
    <t>1. Construcción/actualización del PDOT vigente</t>
  </si>
  <si>
    <t>2. ¿Las estrategias planteadas en el modelo de gestión, permiten la implementación del PDOT en el territorio?</t>
  </si>
  <si>
    <t>3. Operativización del PDOT</t>
  </si>
  <si>
    <t>4. Construcción del PUGS</t>
  </si>
  <si>
    <t>5. Componentes del PUGS (Componente estructurante)</t>
  </si>
  <si>
    <t>6. Componentes del PUGS (Componente urbanístico)</t>
  </si>
  <si>
    <t>7. Construcción/actualización del PUGS vigente</t>
  </si>
  <si>
    <t>8. Seguimiento y control a la implementación de los instrumentos de planificación</t>
  </si>
  <si>
    <t>9. Elaboración de reportes de seguimiento a los programas y/o proyectos</t>
  </si>
  <si>
    <t>10. Elaboración de reportes de seguimiento al cumplimiento de metas</t>
  </si>
  <si>
    <t>11. Indicadores construidos para medir el cumplimiento de los objetivos y de las metas del PDOT</t>
  </si>
  <si>
    <t>12. Métodos empleados para la estimación de metas en el PDOT</t>
  </si>
  <si>
    <t>27.1. Razones por las que no realizó su GAD municipal la emisión de bienio 2022 - 2023</t>
  </si>
  <si>
    <t>*Cronograma de la Secretaría Nacional de Planificación, MIES, desechos sólidos, atención a sectores prioritarios, obras de drenaje en la zona rural, proyectos sociales, entre otros</t>
  </si>
  <si>
    <t>*Sistema SIPOA, cierre en el SERCOP, inspecciones visuales, seguimiento a la ejecución de programas y proyectos, informes de factibilidad e inspeciones. sistema propio "Mi Ciudad" (DMQ).</t>
  </si>
  <si>
    <t>* Actas de cierre/ planillas/SPI, oficios, documentos habilitantes</t>
  </si>
  <si>
    <t xml:space="preserve"> 1. Análisis de la sostenibilidad de las finanzas a nivel subnacional del GAD en relación con las políticas macroeconómicas que emite el Gobierno Central</t>
  </si>
  <si>
    <t>2. Porcentaje de ingresos no tributarios destinados a la planificación y ejecución de programas sociales para la atención a grupos prioritarios, 2022</t>
  </si>
  <si>
    <t>3. Recursos mediante financiamiento para la ejecución de proyectos en el 2022</t>
  </si>
  <si>
    <t>4. Proyectos por fuente de financiamiento, 2022</t>
  </si>
  <si>
    <t>5. Recursos a través de apoyo comunitario para la ejecución de proyectos en el 2022</t>
  </si>
  <si>
    <t>5.1. Recaudación de valores por contribución especial de mejoras en las comunidades que aportaron en la ejecución de proyectos en el 2022</t>
  </si>
  <si>
    <t>6. Proyectos por tipo de aporte, 2022</t>
  </si>
  <si>
    <t>7. En una escala de 1 a 4, donde 1 es sin conocimiento y 4 es total conocimiento, indique cuánto conoce sobre: (en % de GAD municipales)</t>
  </si>
  <si>
    <t xml:space="preserve"> 8. Crear, modificar, exonerar o suprimir tasas en el año 2022 - Ordenanzas</t>
  </si>
  <si>
    <t>9.  Crear, modificar, exonerar o suprimir multas e intereses en el año 2022 - Ordenanzas</t>
  </si>
  <si>
    <t>11. Crear, modificar, exonerar o suprimir tasas en el año 2022 - estrategia de comunicación</t>
  </si>
  <si>
    <t>12. Crear, modificar, exonerar o suprimir multas e intereses en el año 2022 - estrategia de comunicación</t>
  </si>
  <si>
    <t>13. Crear, modificar, exonerar o suprimir contribución especial de mejoras en el año 2022 - estrategia de comunicación</t>
  </si>
  <si>
    <t>14. Implementación de acciones, en el 2022, para la reducción del monto por cartera vencida</t>
  </si>
  <si>
    <t>14.1. Acciones implementadas</t>
  </si>
  <si>
    <t>15. Valores de cartera vencida, 2020 - 2022</t>
  </si>
  <si>
    <t>16. Principales limitantes para reducir la cartera vencida</t>
  </si>
  <si>
    <t>*Pandemia - Covid 19, cultura de pago, sistema de cobro, personal no capacitado, pobreza, entre otros.</t>
  </si>
  <si>
    <t>17. Valores devengados por rubro, 2020 - 2022</t>
  </si>
  <si>
    <t>1. Modalidades de gestión por competencias / funciones</t>
  </si>
  <si>
    <t>2. Necesidad de conformar/pertenecer a mancomunidad(es) o consorcio(s)</t>
  </si>
  <si>
    <t>3. Dispone de Plan Estratégico Institucional (PEI)</t>
  </si>
  <si>
    <t>3.1 Implementación del Plan Estratégico Institucional (PEI)</t>
  </si>
  <si>
    <t>4. Medio de aprobación del Plan Estratégico Institucional</t>
  </si>
  <si>
    <t>5. Resultados esperados con la implementación del PEI</t>
  </si>
  <si>
    <t>6. Estado en el que se encuentra el PEI de los GAD que no disponen</t>
  </si>
  <si>
    <t>7. El Plan Operativo Anual (POA) contempla</t>
  </si>
  <si>
    <t>8. Procesos realizados para las reformas del POA</t>
  </si>
  <si>
    <t>9. Descripción técnica y presupuestaria de los proyectos que forman parte del Plan Anual de Inversión 2022</t>
  </si>
  <si>
    <t>10. Personal de GAD municipales, a diciembre 2022</t>
  </si>
  <si>
    <t>*Código de trabajo, contrato indefinido, obreros, nombramiento bajo codigo de trabajo, entre otros.</t>
  </si>
  <si>
    <t>11.Clasificación de servidores públicos, a diciembre 2022</t>
  </si>
  <si>
    <t>12. Implementación del plan anual institucional de formación y capacitación, en el 2022</t>
  </si>
  <si>
    <t>13. Mecanismos de seguimiento de los resultados de la implementación del plan anual institucional de formación y capacitación</t>
  </si>
  <si>
    <t>14. Asignación de recursos para la implementación del plan anual de formación y capacitación</t>
  </si>
  <si>
    <t>15. Estado en el que se encuentra el plan anual de formación y capacitación de los GAD que no implementaron</t>
  </si>
  <si>
    <t>16. Conocimiento sobre las Normas de Control Interno de la Contraloría General del Estado (CGE)</t>
  </si>
  <si>
    <t>17. Diseño e implementación de las Normas de Control Interno de la CGE</t>
  </si>
  <si>
    <t>18. Normas diseñadas e implementadas</t>
  </si>
  <si>
    <t>19. Razones por las que no han diseñado e implementado las normas</t>
  </si>
  <si>
    <t>20. Reglamentación interna disponible</t>
  </si>
  <si>
    <t>* Reglamento interno de  codigo de trabajo, reglamento de seguridad informática, reglamento de anticipo, reglamento de uso de uniformes, reglamento de higiene y seguridad en el trabajo, entre otros.</t>
  </si>
  <si>
    <t>21. Forma de emisión de la reglamentación interna</t>
  </si>
  <si>
    <t>22. Recursos tecnológicos para la gestión institucional</t>
  </si>
  <si>
    <t>23. Implementación de sistemas tecnológicos que faciliten a la ciudadanía el conocimiento y gestión de trámites</t>
  </si>
  <si>
    <t>23.1. Procesos de difusión y socialización del portal de trámites a la ciudadanía</t>
  </si>
  <si>
    <t>24. Procesos implementados para conocimiento y gestión de trámites</t>
  </si>
  <si>
    <t>* Empresas eléctricas locales, prefecturas, banca pública (BDE), gobiernos provinciales, entre otros.</t>
  </si>
  <si>
    <t>*A cargo de la dirección de planificación y desarrollo, reformas al poa son autorizadas por la máxima autoridad, solo  realizan la reforma presuspuestaria, entre otros.</t>
  </si>
  <si>
    <t>*Formatos de control, norma técnica que regula el subsistema, plataforma virtual de la CGE.</t>
  </si>
  <si>
    <t>*e-gob (platagorma integral multifinalitaria), Sistema SINFO, Sistema Catastral, Control Territorial, catastros, Geoportal, Zimbra, entre otros.</t>
  </si>
  <si>
    <t>1. Emisión de ordenanzas por competencia/función</t>
  </si>
  <si>
    <t>2. Aspectos realizados para el diseño de la normativa local</t>
  </si>
  <si>
    <t>3. Aspectos para la construcción/elaboración de proyectos de normativa local</t>
  </si>
  <si>
    <t>4. Conformación de un equipo multidisciplinario para la formulación de la regulación</t>
  </si>
  <si>
    <t>* Actores sociales y representantes de la ciudadanía, ministerios, barrios, jefes, directores, entre otros.</t>
  </si>
  <si>
    <t>5. Disponibilidad de herramientas de consultas informáticas jurídicas que faciliten el conocimiento de la normativa legal ecuatoriana</t>
  </si>
  <si>
    <t>6. Áreas que intervienen para la aplicación de los procedimientos administrativos sancionadores</t>
  </si>
  <si>
    <t>7. Frecuencia de capacitación a los funcionarios respecto de la aplicación del marco constitucional y legal anclado al cumplimiento de sus funciones</t>
  </si>
  <si>
    <t>8. Revisión y actualización de la normativa local</t>
  </si>
  <si>
    <t xml:space="preserve"> 9. Disponibilidad de una campaña de comunicación o un proceso de socialización de la normativa para el cumplimiento de las regulaciones</t>
  </si>
  <si>
    <t>Ciudadanía en general, representantes de FICI, presidentes juntas parroquiales y comunidades, representantes de gremios profesionales, GADs parroquiales, organizaciones sociales, actores sociales, comercios, transportistas (sujeto pasivo y tributo), entre otros.</t>
  </si>
  <si>
    <t>10. Gestión del archivo de la normativa local</t>
  </si>
  <si>
    <t>11. Disponibilidad de un archivo centralizado y cronológico de la normativa local históricas y vigentes</t>
  </si>
  <si>
    <t>Secretaría General, Unidad de Archivo General, Área Jurídica y Área de Planificación, entre otros.</t>
  </si>
  <si>
    <t>1. Mapeo de actores relacionados con su gestión institucional</t>
  </si>
  <si>
    <t>2. Logros con la implementación de mecanismos de participación ciudadana y control social en el 2022</t>
  </si>
  <si>
    <t>*Cogestión y cogobierno del territorio cantonal con enfoque plurinaucional e intercultural, la ciudadanía conoce de fuente directa la inversión municipal, gasto corriente y estado de los proyectos, participación activa en el mecanismo de particfipación ciudadana "silla vacía", articulación con la asamblea local ciudadana, entre otros.</t>
  </si>
  <si>
    <t>3. Espacios de control social configurados en el 2022</t>
  </si>
  <si>
    <t>*Asambleas comunitarias barriales para planificación y seguimiento de obra pública, audiencias públicas, parlamento indígena, asambleas cantonales y parroquiales, uso de la silla vacía, entre otros.</t>
  </si>
  <si>
    <t>4. Espacios generados en el año 2022</t>
  </si>
  <si>
    <t>5. Logros como resultado de la formación y capacitación a los servidores públicos del GAD en derechos de participación ciudadana en el marco de sus competencias, facultades y atribuciones</t>
  </si>
  <si>
    <t>*No existia el departamento de participacion ciudadana, no se capacita al personal sobre proceso de participación ciudadana, control de la mineria ilegal, fomentar transparencia en la información municipal, entre otros.</t>
  </si>
  <si>
    <t>6. Asignación a las organizaciones sociales para que realicen proyectos y procesos tendientes a formar a la ciudadanía en temas relacionados con derechos y deberes, en el 2022</t>
  </si>
  <si>
    <t>7. Iniciativa de normativa por parte de la ciudadanía, en el 2022</t>
  </si>
  <si>
    <t>.</t>
  </si>
  <si>
    <t>Ordenanza para la protección del adulto mayor, ordenanza para la erradicacion y prevencion de trabajo infantil, propuesta de ordenanza para la ubicación estratégica de bares.</t>
  </si>
  <si>
    <t>Propuesta de reforma del PDOT y PUGS, propuesta de reforma a la ordenanza de fraccionamientos</t>
  </si>
  <si>
    <t>Ordenanza de movilidad humana, ordenanza para la garantia de derechos de las personas de las diversidades sexuales, entre otras.</t>
  </si>
  <si>
    <t>8. Proyectos de ordenanzas por parte de las Juntas Parroquiales Rurales, en el 2022</t>
  </si>
  <si>
    <t>9. Resultados de los procesos de articulación multinivel y multiactor propiciados, en el 2022, a fin de consensuar el desarrollo del territorio</t>
  </si>
  <si>
    <t>10. Ámbitos/ temas/ ejes artiuclados con los diferentes niveles de gobierno para la implementación del PDOT</t>
  </si>
  <si>
    <t xml:space="preserve">11. Campos implementados de Gobierno abierto </t>
  </si>
  <si>
    <t>Riego/produccion/vialidad, ejes - movilidad rural - componente movilidad y energia, componentes: biofisico, socio cultural, economico productivo, asentamientos humanos y politico institucional, en vialidad, en económico productivo, biofisico, medio ambiente - vialidad, produccion-riego-vial</t>
  </si>
  <si>
    <t>Biofísico (áreas de protección, de recarga hídrica y las acus: servicios ambientales, protección de las fuentes de agua), riego/produccion/vialidad, ejes- asentamientos humanos - equipamientos publicos, proyectos implementados en áreas de ambiente y seguridad, vialidad, fortalecimiento cultural proyectos sociales, gestión ambiental, presupuestos participativos, infrestructura y atención social.</t>
  </si>
  <si>
    <t>Asentamiento-infraestructura (delegación de competencias a nivel vial), vialidad y regeneración urbana en la cabecera cantonal., sistema biofísico, cultural, económico, asentamientos humanos, político, proyectos implementados en seguridad ciudadana, planificaión y ejecucion estatal, desnutricion infantil, entre otros.</t>
  </si>
  <si>
    <t>12. Razones por las que no se ha considerado los campos para gobierno abierto</t>
  </si>
  <si>
    <t>13. Elementos que se requieren potenciar para Gobierno Abierto</t>
  </si>
  <si>
    <t>Colaboración e innovación pública y ciudadana para la integración interinstitucional en la tramitología ciudadana, empoderamiento de la participación ciudadana en decisiones públicas reforzando su rol activo y promoviendo los mecanismos de participación en la gestión de los asuntos públicos</t>
  </si>
  <si>
    <t>Desarrollar una plataforma informática integral (ERP)</t>
  </si>
  <si>
    <t>Voluntad política, recursos económicos y empoderamiento del proceso por la ciudadanía.</t>
  </si>
  <si>
    <t>Asignación de recursos y equipos tecnológicos</t>
  </si>
  <si>
    <t>Sistemas informáticos, equipamiento tecnológicos y capacitación en el tema</t>
  </si>
  <si>
    <t>Digitalización de procesos y servicios, digitalización, integración, territorialización (mediante GIS) de la información de información</t>
  </si>
  <si>
    <t>Sistemas de medición de la participación y colaboración ciudadana</t>
  </si>
  <si>
    <t>Conformación de un sistema de medición de la participación y colaboración ciudadana, así como de alianzas con organizaciones privadas e institucionales y públicas</t>
  </si>
  <si>
    <t>Creación de sistema interno del GAD</t>
  </si>
  <si>
    <t>Internet, sistema de información geográfica, administración de tramites en línea.</t>
  </si>
  <si>
    <t>Innovación tecnológica y más interés por parte de la ciudadanía</t>
  </si>
  <si>
    <t>Capacitación en el ámbito legal</t>
  </si>
  <si>
    <t>Capacitación al personal municipal y ciudadanía</t>
  </si>
  <si>
    <t>Facilidad de cobertura pagos en línea</t>
  </si>
  <si>
    <t>Plataformas digitales para interactuar con la ciudadanía y mejorar la gestión</t>
  </si>
  <si>
    <t>Ventana ciudadana y proceso de formulación del presupuesto participativo</t>
  </si>
  <si>
    <t>Fortalecimiento de la gestión documental en las instituciones públicas</t>
  </si>
  <si>
    <t>Contar con sistemas informáticos de optimización de trámites</t>
  </si>
  <si>
    <t>13. Contenido del informe anual consolidado de seguimiento y evaluación al cumplimiento del PDOT</t>
  </si>
  <si>
    <t>14. Contribución del plan de acción de seguimiento y evaluación</t>
  </si>
  <si>
    <t>15. Designación de personal para el seguimiento y evaluación a los instrumentos de planificación</t>
  </si>
  <si>
    <t>16. Los resultados del proceso de seguimiento y evaluación al PDOT constan en el informe de rendición de cuentas anual</t>
  </si>
  <si>
    <t>17. Diseño de los proyectos ejecutados en el 2022</t>
  </si>
  <si>
    <t>18. Modalidades de ejecución de los proyectos en el 2022</t>
  </si>
  <si>
    <t>19. Número de proyectos planificados y ejecutados en el 2022 por competencia/función</t>
  </si>
  <si>
    <t>20. Ejecución de proyectos en el 2022 articulados con otros niveles de gobierno</t>
  </si>
  <si>
    <t>20.1. Niveles de gobierno con los que se ha mantenido la articulación</t>
  </si>
  <si>
    <t>21. Control de los proyectos ejecutados en el 2022</t>
  </si>
  <si>
    <t>21.1. Productos obtenidos de la fiscalización</t>
  </si>
  <si>
    <t>22. Presupuesto para el mantenimiento de proyectos ejecutados</t>
  </si>
  <si>
    <t>23. Mantenimiento periódico a las obras realizadas, de manera que garantice la sostenibilidad, operación y mantenimiento</t>
  </si>
  <si>
    <t>24. Componentes que se publican en el Sistema de Información Local</t>
  </si>
  <si>
    <t>24.1. Frecuencia de actualización de lo componentes</t>
  </si>
  <si>
    <t>25. Emisión de políticas públicas locales (PPL)</t>
  </si>
  <si>
    <t>25.1. Razones por las que no emitieron PPL</t>
  </si>
  <si>
    <t>26. Política pública que generó acciones de oposición que limitaron su implementación</t>
  </si>
  <si>
    <t>27. Para el catastro urbano, ¿realizó su GAD municipal la emisión de bienio 2022 - 2023?</t>
  </si>
  <si>
    <t>28. Para el catastro rural, ¿realizó su GAD municipal la emisión de bienio 2022 - 2023?</t>
  </si>
  <si>
    <t>28.1. Razones por las que no realizó su GAD municipal la emisión de bienio 2022 - 2023</t>
  </si>
  <si>
    <t>29. Información utilizada para la emisión del bienio 2022 - 2023</t>
  </si>
  <si>
    <t>30. Si su municipio no aprobó la ordenanza y emitió el catastro</t>
  </si>
  <si>
    <t>10. Crear, modificar, exonerar o suprimir contribución especial de mejoras en el año 2022 - Ordenanzas</t>
  </si>
  <si>
    <r>
      <rPr>
        <b/>
        <sz val="8"/>
        <color theme="1"/>
        <rFont val="Arial"/>
        <family val="2"/>
      </rPr>
      <t xml:space="preserve">Fuente: </t>
    </r>
    <r>
      <rPr>
        <sz val="8"/>
        <color theme="1"/>
        <rFont val="Arial"/>
        <family val="2"/>
      </rPr>
      <t>Encuesta de desempeño institucional en GAD municipales, CNC, 2022.</t>
    </r>
  </si>
  <si>
    <t>*ONGS, BDE, ONU, Consejo de Gobierno, entre otros.</t>
  </si>
  <si>
    <t>*MIES, GIZ, ONU, PMA, SENAGUA, entre otras.</t>
  </si>
  <si>
    <t>*No se realiza el seguimiento y evaluación del PDOT</t>
  </si>
  <si>
    <t>*Análisis de contribución monetaria para el cumplimiento de los objetivos ODS y  PND,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</si>
</sst>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300A]* #,##0.00_ ;_ [$$-300A]* \-#,##0.00_ ;_ [$$-300A]* &quot;-&quot;??_ ;_ @_ "/>
    <numFmt numFmtId="166" formatCode="_ * #,##0_ ;_ * \-#,##0_ ;_ * &quot;-&quot;??_ ;_ @_ "/>
    <numFmt numFmtId="167" formatCode="0.0"/>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name val="Arial"/>
      <family val="2"/>
    </font>
    <font>
      <sz val="10"/>
      <color rgb="FF000000"/>
      <name val="Arial"/>
      <family val="2"/>
    </font>
    <font>
      <sz val="9"/>
      <color theme="1"/>
      <name val="Arial"/>
      <family val="2"/>
    </font>
    <font>
      <sz val="8"/>
      <color theme="1"/>
      <name val="Arial"/>
      <family val="2"/>
    </font>
    <font>
      <b/>
      <sz val="9"/>
      <color theme="1"/>
      <name val="Arial"/>
      <family val="2"/>
    </font>
    <font>
      <b/>
      <sz val="10"/>
      <name val="Arial"/>
      <family val="2"/>
    </font>
    <font>
      <b/>
      <sz val="10"/>
      <color theme="4" tint="-0.499984740745262"/>
      <name val="Arial"/>
      <family val="2"/>
    </font>
    <font>
      <b/>
      <sz val="14"/>
      <color theme="1"/>
      <name val="Arial"/>
      <family val="2"/>
    </font>
    <font>
      <sz val="8.5"/>
      <color theme="1"/>
      <name val="Arial"/>
      <family val="2"/>
    </font>
    <font>
      <sz val="11"/>
      <color theme="1"/>
      <name val="Arial"/>
      <family val="2"/>
    </font>
    <font>
      <u/>
      <sz val="11"/>
      <color theme="10"/>
      <name val="Calibri"/>
      <family val="2"/>
      <scheme val="minor"/>
    </font>
    <font>
      <u/>
      <sz val="12"/>
      <color theme="10"/>
      <name val="Arial"/>
      <family val="2"/>
    </font>
    <font>
      <b/>
      <sz val="10"/>
      <color rgb="FFFF0000"/>
      <name val="Arial"/>
      <family val="2"/>
    </font>
    <font>
      <sz val="10"/>
      <color rgb="FFFF0000"/>
      <name val="Arial"/>
      <family val="2"/>
    </font>
    <font>
      <b/>
      <sz val="12"/>
      <color theme="1"/>
      <name val="Arial"/>
      <family val="2"/>
    </font>
    <font>
      <u/>
      <sz val="11"/>
      <color theme="10"/>
      <name val="Arial"/>
      <family val="2"/>
    </font>
    <font>
      <b/>
      <sz val="8"/>
      <color theme="1"/>
      <name val="Arial"/>
      <family val="2"/>
    </font>
    <font>
      <b/>
      <sz val="9"/>
      <name val="Arial"/>
      <family val="2"/>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19">
    <border>
      <left/>
      <right/>
      <top/>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right/>
      <top style="thin">
        <color theme="3"/>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style="thin">
        <color theme="3" tint="0.59999389629810485"/>
      </right>
      <top/>
      <bottom/>
      <diagonal/>
    </border>
    <border>
      <left/>
      <right/>
      <top/>
      <bottom style="thin">
        <color theme="3" tint="0.59999389629810485"/>
      </bottom>
      <diagonal/>
    </border>
    <border>
      <left/>
      <right/>
      <top style="thin">
        <color theme="3" tint="0.59999389629810485"/>
      </top>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style="thin">
        <color theme="3" tint="0.59999389629810485"/>
      </right>
      <top/>
      <bottom style="thin">
        <color theme="3" tint="0.59999389629810485"/>
      </bottom>
      <diagonal/>
    </border>
    <border>
      <left/>
      <right/>
      <top style="thin">
        <color theme="3" tint="0.59999389629810485"/>
      </top>
      <bottom style="thin">
        <color theme="3" tint="0.59999389629810485"/>
      </bottom>
      <diagonal/>
    </border>
    <border>
      <left/>
      <right style="thin">
        <color theme="3" tint="0.59999389629810485"/>
      </right>
      <top style="thin">
        <color theme="3" tint="0.59999389629810485"/>
      </top>
      <bottom/>
      <diagonal/>
    </border>
    <border>
      <left/>
      <right style="thin">
        <color theme="3" tint="0.59999389629810485"/>
      </right>
      <top/>
      <bottom style="thin">
        <color theme="3" tint="0.59999389629810485"/>
      </bottom>
      <diagonal/>
    </border>
    <border>
      <left style="thin">
        <color theme="3" tint="0.59999389629810485"/>
      </left>
      <right/>
      <top style="thin">
        <color theme="3" tint="0.59999389629810485"/>
      </top>
      <bottom/>
      <diagonal/>
    </border>
    <border>
      <left style="thin">
        <color theme="3" tint="0.59999389629810485"/>
      </left>
      <right/>
      <top/>
      <bottom/>
      <diagonal/>
    </border>
    <border>
      <left style="thin">
        <color theme="3" tint="0.59999389629810485"/>
      </left>
      <right/>
      <top/>
      <bottom style="thin">
        <color theme="3" tint="0.59999389629810485"/>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cellStyleXfs>
  <cellXfs count="129">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vertical="center"/>
    </xf>
    <xf numFmtId="0" fontId="2" fillId="0" borderId="2"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xf numFmtId="0" fontId="9" fillId="3" borderId="5" xfId="0" applyFont="1" applyFill="1" applyBorder="1" applyAlignment="1">
      <alignment horizontal="center" vertical="center" wrapText="1"/>
    </xf>
    <xf numFmtId="0" fontId="2" fillId="0" borderId="5" xfId="0" applyFont="1" applyBorder="1" applyAlignment="1">
      <alignment horizontal="justify"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9" fontId="2" fillId="0" borderId="5" xfId="1" applyFont="1" applyBorder="1" applyAlignment="1">
      <alignment horizontal="center" vertical="center" wrapText="1"/>
    </xf>
    <xf numFmtId="9" fontId="3" fillId="0" borderId="5" xfId="1" applyFont="1" applyBorder="1" applyAlignment="1">
      <alignment horizontal="center" vertical="center" wrapText="1"/>
    </xf>
    <xf numFmtId="0" fontId="10" fillId="0" borderId="0" xfId="0" applyFont="1" applyAlignment="1">
      <alignment horizontal="center" vertical="center" wrapText="1"/>
    </xf>
    <xf numFmtId="9" fontId="2" fillId="0" borderId="5" xfId="0" applyNumberFormat="1" applyFont="1" applyBorder="1" applyAlignment="1">
      <alignment horizontal="center" vertical="center" wrapText="1"/>
    </xf>
    <xf numFmtId="0" fontId="10" fillId="0" borderId="6" xfId="0" applyFont="1" applyBorder="1" applyAlignment="1">
      <alignment vertical="center" wrapText="1"/>
    </xf>
    <xf numFmtId="0" fontId="3"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vertical="center" wrapText="1"/>
    </xf>
    <xf numFmtId="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5" xfId="0" applyFont="1" applyFill="1" applyBorder="1" applyAlignment="1">
      <alignment horizontal="center" vertical="center" wrapText="1"/>
    </xf>
    <xf numFmtId="0" fontId="6" fillId="0" borderId="0" xfId="0" applyFont="1" applyAlignment="1">
      <alignment horizontal="left" vertical="center" wrapText="1"/>
    </xf>
    <xf numFmtId="10" fontId="2" fillId="0" borderId="5" xfId="1" applyNumberFormat="1" applyFont="1" applyBorder="1" applyAlignment="1">
      <alignment horizontal="center" vertical="center" wrapText="1"/>
    </xf>
    <xf numFmtId="0" fontId="0" fillId="0" borderId="0" xfId="0" applyAlignment="1">
      <alignment horizontal="left"/>
    </xf>
    <xf numFmtId="9" fontId="2" fillId="0" borderId="5" xfId="1" applyFont="1" applyBorder="1" applyAlignment="1">
      <alignment horizontal="center" vertical="center"/>
    </xf>
    <xf numFmtId="9" fontId="3" fillId="0" borderId="5" xfId="1" applyFont="1" applyBorder="1" applyAlignment="1">
      <alignment horizontal="center" vertical="center"/>
    </xf>
    <xf numFmtId="0" fontId="2" fillId="0" borderId="0" xfId="0" applyFont="1"/>
    <xf numFmtId="0" fontId="2" fillId="0" borderId="5" xfId="0" applyFont="1" applyBorder="1"/>
    <xf numFmtId="10" fontId="2" fillId="0" borderId="5" xfId="1" applyNumberFormat="1" applyFont="1" applyBorder="1" applyAlignment="1">
      <alignment horizontal="left" vertical="center"/>
    </xf>
    <xf numFmtId="0" fontId="10" fillId="0" borderId="0" xfId="0" applyFont="1" applyAlignment="1">
      <alignment vertical="center" wrapText="1"/>
    </xf>
    <xf numFmtId="165" fontId="2" fillId="0" borderId="5" xfId="0" applyNumberFormat="1" applyFont="1" applyBorder="1" applyAlignment="1">
      <alignment horizontal="center" vertical="center"/>
    </xf>
    <xf numFmtId="165" fontId="2" fillId="0" borderId="5" xfId="0" applyNumberFormat="1" applyFont="1" applyBorder="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10"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5" xfId="0" applyFont="1" applyBorder="1" applyAlignment="1">
      <alignment horizontal="justify" vertical="center" wrapText="1"/>
    </xf>
    <xf numFmtId="3" fontId="2"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9" fontId="2" fillId="0" borderId="5" xfId="1" applyFont="1" applyFill="1" applyBorder="1" applyAlignment="1">
      <alignment horizontal="center" vertical="center" wrapText="1"/>
    </xf>
    <xf numFmtId="165" fontId="2" fillId="0" borderId="5" xfId="0" applyNumberFormat="1" applyFont="1" applyBorder="1" applyAlignment="1">
      <alignment vertical="center" wrapText="1"/>
    </xf>
    <xf numFmtId="0" fontId="6" fillId="0" borderId="0" xfId="0" applyFont="1" applyAlignment="1">
      <alignment vertical="center" wrapText="1"/>
    </xf>
    <xf numFmtId="0" fontId="13" fillId="0" borderId="0" xfId="0" applyFont="1" applyAlignment="1">
      <alignment vertical="center"/>
    </xf>
    <xf numFmtId="0" fontId="6" fillId="0" borderId="8" xfId="0" applyFont="1" applyBorder="1" applyAlignment="1">
      <alignment horizontal="left" vertical="center" wrapText="1"/>
    </xf>
    <xf numFmtId="9" fontId="2" fillId="0" borderId="0" xfId="0" applyNumberFormat="1" applyFont="1" applyAlignment="1">
      <alignment horizontal="center" vertical="center" wrapText="1"/>
    </xf>
    <xf numFmtId="0" fontId="2" fillId="0" borderId="0" xfId="0" applyFont="1" applyAlignment="1">
      <alignment horizontal="justify" vertical="center" wrapText="1"/>
    </xf>
    <xf numFmtId="165" fontId="2" fillId="0" borderId="0" xfId="0" applyNumberFormat="1" applyFont="1" applyAlignment="1">
      <alignment horizontal="center" vertical="center" wrapText="1"/>
    </xf>
    <xf numFmtId="165" fontId="2" fillId="0" borderId="0" xfId="0" applyNumberFormat="1" applyFont="1" applyAlignment="1">
      <alignment horizontal="center" vertical="center"/>
    </xf>
    <xf numFmtId="0" fontId="3" fillId="0" borderId="0" xfId="0" applyFont="1" applyAlignment="1">
      <alignment horizontal="left" vertical="center" wrapText="1"/>
    </xf>
    <xf numFmtId="9" fontId="3" fillId="0" borderId="0" xfId="1" applyFont="1" applyBorder="1" applyAlignment="1">
      <alignment horizontal="center" vertical="center" wrapText="1"/>
    </xf>
    <xf numFmtId="9" fontId="2" fillId="0" borderId="0" xfId="1" applyFont="1" applyBorder="1" applyAlignment="1">
      <alignment horizontal="center" vertical="center" wrapText="1"/>
    </xf>
    <xf numFmtId="0" fontId="11" fillId="0" borderId="0" xfId="0" applyFont="1" applyAlignment="1">
      <alignment horizontal="center" vertical="center" wrapText="1"/>
    </xf>
    <xf numFmtId="0" fontId="16" fillId="0" borderId="0" xfId="0" applyFont="1" applyAlignment="1">
      <alignment vertical="center" wrapText="1"/>
    </xf>
    <xf numFmtId="164" fontId="2" fillId="0" borderId="0" xfId="18" applyFont="1" applyAlignment="1">
      <alignment vertical="center"/>
    </xf>
    <xf numFmtId="166" fontId="2" fillId="0" borderId="0" xfId="18" applyNumberFormat="1" applyFont="1" applyAlignment="1">
      <alignment vertical="center"/>
    </xf>
    <xf numFmtId="2" fontId="2" fillId="0" borderId="0" xfId="0" applyNumberFormat="1" applyFont="1" applyAlignment="1">
      <alignment vertical="center"/>
    </xf>
    <xf numFmtId="167" fontId="2" fillId="0" borderId="5" xfId="18" applyNumberFormat="1" applyFont="1" applyBorder="1" applyAlignment="1">
      <alignment horizontal="center" vertical="center" wrapText="1"/>
    </xf>
    <xf numFmtId="0" fontId="17"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horizontal="justify" vertical="center" wrapText="1"/>
    </xf>
    <xf numFmtId="0" fontId="18" fillId="0" borderId="0" xfId="0" applyFont="1" applyAlignment="1">
      <alignment horizontal="justify" vertical="center"/>
    </xf>
    <xf numFmtId="0" fontId="19" fillId="0" borderId="0" xfId="15" applyFont="1" applyAlignment="1">
      <alignment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vertical="center"/>
    </xf>
    <xf numFmtId="0" fontId="7" fillId="0" borderId="0" xfId="0" applyFont="1" applyAlignment="1">
      <alignment vertical="center"/>
    </xf>
    <xf numFmtId="0" fontId="7" fillId="0" borderId="8"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8" xfId="0" applyFont="1" applyBorder="1" applyAlignment="1">
      <alignment vertical="center"/>
    </xf>
    <xf numFmtId="0" fontId="2"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justify" wrapText="1"/>
    </xf>
    <xf numFmtId="0" fontId="6" fillId="0" borderId="4" xfId="0" applyFont="1" applyBorder="1" applyAlignment="1">
      <alignment horizontal="justify" wrapText="1"/>
    </xf>
    <xf numFmtId="0" fontId="6" fillId="0" borderId="0" xfId="0" applyFont="1" applyAlignment="1">
      <alignment horizontal="justify" wrapText="1"/>
    </xf>
    <xf numFmtId="0" fontId="3" fillId="0" borderId="0" xfId="0" applyFont="1" applyAlignment="1">
      <alignment horizontal="center" vertical="center" wrapText="1"/>
    </xf>
    <xf numFmtId="0" fontId="15" fillId="0" borderId="0" xfId="15" applyFont="1" applyAlignment="1">
      <alignment horizontal="left" vertical="center" indent="3"/>
    </xf>
    <xf numFmtId="0" fontId="18" fillId="0" borderId="0" xfId="0" applyFont="1" applyAlignment="1">
      <alignment horizontal="center" vertical="center"/>
    </xf>
    <xf numFmtId="0" fontId="13" fillId="0" borderId="0" xfId="0" applyFont="1" applyAlignment="1">
      <alignment horizontal="justify"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9" fillId="3" borderId="5" xfId="0" applyFont="1" applyFill="1" applyBorder="1" applyAlignment="1">
      <alignment horizontal="center" vertical="center" wrapText="1"/>
    </xf>
    <xf numFmtId="0" fontId="6" fillId="0" borderId="8" xfId="0" applyFont="1" applyBorder="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2" fillId="0" borderId="8" xfId="0" applyFont="1" applyBorder="1" applyAlignment="1">
      <alignment horizontal="justify"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9" fillId="3" borderId="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6" fillId="0" borderId="8" xfId="0" applyFont="1" applyBorder="1" applyAlignment="1">
      <alignment horizontal="justify" vertical="center" wrapText="1"/>
    </xf>
    <xf numFmtId="0" fontId="7" fillId="0" borderId="8"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xf>
    <xf numFmtId="0" fontId="9" fillId="0" borderId="0" xfId="0" applyFont="1" applyAlignment="1">
      <alignment horizontal="center" vertical="center" wrapText="1"/>
    </xf>
    <xf numFmtId="0" fontId="2" fillId="0" borderId="13" xfId="0" applyFont="1" applyBorder="1" applyAlignment="1">
      <alignment horizontal="justify" vertical="center" wrapText="1"/>
    </xf>
    <xf numFmtId="0" fontId="2" fillId="0" borderId="9" xfId="0" applyFont="1" applyBorder="1" applyAlignment="1">
      <alignment horizontal="justify" vertical="center"/>
    </xf>
    <xf numFmtId="0" fontId="2" fillId="0" borderId="13" xfId="0" applyFont="1" applyBorder="1" applyAlignment="1">
      <alignment horizontal="justify" vertical="center"/>
    </xf>
    <xf numFmtId="0" fontId="2" fillId="0" borderId="10" xfId="0" applyFont="1" applyBorder="1" applyAlignment="1">
      <alignment horizontal="justify" vertical="center"/>
    </xf>
    <xf numFmtId="0" fontId="21" fillId="3" borderId="5" xfId="0" applyFont="1" applyFill="1" applyBorder="1" applyAlignment="1">
      <alignment horizontal="center" vertical="center" wrapText="1"/>
    </xf>
    <xf numFmtId="0" fontId="6" fillId="0" borderId="5" xfId="0" applyFont="1" applyBorder="1" applyAlignment="1">
      <alignment horizontal="justify" vertical="center" wrapText="1"/>
    </xf>
  </cellXfs>
  <cellStyles count="19">
    <cellStyle name="Hipervínculo" xfId="15" builtinId="8"/>
    <cellStyle name="Millares" xfId="18" builtinId="3"/>
    <cellStyle name="Normal" xfId="0" builtinId="0"/>
    <cellStyle name="Normal 2 2" xfId="6" xr:uid="{3122DCB2-0406-4616-8F7A-BB33D32399AF}"/>
    <cellStyle name="Normal 2 2 2 2 2" xfId="13" xr:uid="{4ADF709D-2174-4028-B9C9-9FF7E9C2A8CA}"/>
    <cellStyle name="Normal 2 2 2 3" xfId="7" xr:uid="{9FFA52C5-51C4-40CD-A76B-A46B12CD5743}"/>
    <cellStyle name="Normal 2 4 2" xfId="2" xr:uid="{07C4D717-F3E0-4919-8BEC-FBF197AC3BFB}"/>
    <cellStyle name="Normal 2 4 2 2 2" xfId="3" xr:uid="{B22F1B0B-2F96-454F-B409-1755C4C10056}"/>
    <cellStyle name="Normal 2 4 3" xfId="8" xr:uid="{E3ED73F6-CFF7-4A59-9B82-425756191C34}"/>
    <cellStyle name="Normal 3" xfId="4" xr:uid="{297FF87E-4BC9-4428-9A61-19AF6753D4DC}"/>
    <cellStyle name="Normal 3 3 2 2" xfId="9" xr:uid="{9E0F164A-21C1-4A57-A883-B62CD1D1D45D}"/>
    <cellStyle name="Normal 3 3 2 2 2" xfId="17" xr:uid="{DD1A03C1-2053-4FE0-BDA2-C227CD1BBF08}"/>
    <cellStyle name="Normal 3 3 2 3" xfId="5" xr:uid="{A332BEA4-1563-4F6F-81FE-8BD023EF9178}"/>
    <cellStyle name="Normal 4 3 2" xfId="12" xr:uid="{F9F6C150-86AC-4F4E-8DA8-4A7A8C8DEB0B}"/>
    <cellStyle name="Normal 4 5" xfId="10" xr:uid="{9A31933B-2EEC-478D-861F-E4074D6C0C22}"/>
    <cellStyle name="Normal 4 5 2" xfId="11" xr:uid="{2EA1A1B7-1BAD-47E8-9C18-5BDD10E3ED3E}"/>
    <cellStyle name="Normal 4 6" xfId="16" xr:uid="{F991BB7E-7558-4E4F-98F0-C6DF307C9EF8}"/>
    <cellStyle name="Normal 5 2 2 2" xfId="14" xr:uid="{342C4CCF-0B25-47F5-90EE-EE8401DF077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389890</xdr:colOff>
      <xdr:row>0</xdr:row>
      <xdr:rowOff>69730</xdr:rowOff>
    </xdr:from>
    <xdr:to>
      <xdr:col>1</xdr:col>
      <xdr:colOff>1038225</xdr:colOff>
      <xdr:row>2</xdr:row>
      <xdr:rowOff>31871</xdr:rowOff>
    </xdr:to>
    <xdr:pic>
      <xdr:nvPicPr>
        <xdr:cNvPr id="6" name="Imagen 5">
          <a:extLst>
            <a:ext uri="{FF2B5EF4-FFF2-40B4-BE49-F238E27FC236}">
              <a16:creationId xmlns:a16="http://schemas.microsoft.com/office/drawing/2014/main" id="{61DB49B2-9BED-2FF0-A5F4-4A2D51AC01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890" y="69730"/>
          <a:ext cx="1038860" cy="3145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619495</xdr:colOff>
      <xdr:row>0</xdr:row>
      <xdr:rowOff>14282</xdr:rowOff>
    </xdr:from>
    <xdr:to>
      <xdr:col>9</xdr:col>
      <xdr:colOff>19343</xdr:colOff>
      <xdr:row>3</xdr:row>
      <xdr:rowOff>28575</xdr:rowOff>
    </xdr:to>
    <xdr:pic>
      <xdr:nvPicPr>
        <xdr:cNvPr id="2" name="Imagen 1">
          <a:extLst>
            <a:ext uri="{FF2B5EF4-FFF2-40B4-BE49-F238E27FC236}">
              <a16:creationId xmlns:a16="http://schemas.microsoft.com/office/drawing/2014/main" id="{05BF2ABF-1C69-B252-6635-1FBF4040CA3D}"/>
            </a:ext>
          </a:extLst>
        </xdr:cNvPr>
        <xdr:cNvPicPr>
          <a:picLocks noChangeAspect="1"/>
        </xdr:cNvPicPr>
      </xdr:nvPicPr>
      <xdr:blipFill rotWithShape="1">
        <a:blip xmlns:r="http://schemas.openxmlformats.org/officeDocument/2006/relationships" r:embed="rId1"/>
        <a:srcRect t="12221" b="51857"/>
        <a:stretch/>
      </xdr:blipFill>
      <xdr:spPr>
        <a:xfrm>
          <a:off x="619495" y="14282"/>
          <a:ext cx="6134023" cy="55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230</xdr:row>
      <xdr:rowOff>85725</xdr:rowOff>
    </xdr:from>
    <xdr:to>
      <xdr:col>5</xdr:col>
      <xdr:colOff>676275</xdr:colOff>
      <xdr:row>230</xdr:row>
      <xdr:rowOff>85725</xdr:rowOff>
    </xdr:to>
    <xdr:cxnSp macro="">
      <xdr:nvCxnSpPr>
        <xdr:cNvPr id="8" name="Conector recto de flecha 7">
          <a:extLst>
            <a:ext uri="{FF2B5EF4-FFF2-40B4-BE49-F238E27FC236}">
              <a16:creationId xmlns:a16="http://schemas.microsoft.com/office/drawing/2014/main" id="{96D7253A-86D0-855D-4568-41A9875340A8}"/>
            </a:ext>
          </a:extLst>
        </xdr:cNvPr>
        <xdr:cNvCxnSpPr/>
      </xdr:nvCxnSpPr>
      <xdr:spPr>
        <a:xfrm>
          <a:off x="5657850" y="30451425"/>
          <a:ext cx="514350" cy="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240</xdr:row>
      <xdr:rowOff>66675</xdr:rowOff>
    </xdr:from>
    <xdr:to>
      <xdr:col>5</xdr:col>
      <xdr:colOff>742950</xdr:colOff>
      <xdr:row>240</xdr:row>
      <xdr:rowOff>66675</xdr:rowOff>
    </xdr:to>
    <xdr:cxnSp macro="">
      <xdr:nvCxnSpPr>
        <xdr:cNvPr id="9" name="Conector recto de flecha 8">
          <a:extLst>
            <a:ext uri="{FF2B5EF4-FFF2-40B4-BE49-F238E27FC236}">
              <a16:creationId xmlns:a16="http://schemas.microsoft.com/office/drawing/2014/main" id="{412B429F-1ABB-4E4B-8BBB-D4B19065608D}"/>
            </a:ext>
          </a:extLst>
        </xdr:cNvPr>
        <xdr:cNvCxnSpPr/>
      </xdr:nvCxnSpPr>
      <xdr:spPr>
        <a:xfrm>
          <a:off x="5724525" y="32099250"/>
          <a:ext cx="514350" cy="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66675</xdr:colOff>
      <xdr:row>0</xdr:row>
      <xdr:rowOff>0</xdr:rowOff>
    </xdr:from>
    <xdr:to>
      <xdr:col>10</xdr:col>
      <xdr:colOff>419100</xdr:colOff>
      <xdr:row>4</xdr:row>
      <xdr:rowOff>152400</xdr:rowOff>
    </xdr:to>
    <xdr:pic>
      <xdr:nvPicPr>
        <xdr:cNvPr id="10" name="Imagen 9">
          <a:extLst>
            <a:ext uri="{FF2B5EF4-FFF2-40B4-BE49-F238E27FC236}">
              <a16:creationId xmlns:a16="http://schemas.microsoft.com/office/drawing/2014/main" id="{F66AA7C0-288B-4240-870E-7A35E3C6AF59}"/>
            </a:ext>
          </a:extLst>
        </xdr:cNvPr>
        <xdr:cNvPicPr>
          <a:picLocks noChangeAspect="1"/>
        </xdr:cNvPicPr>
      </xdr:nvPicPr>
      <xdr:blipFill rotWithShape="1">
        <a:blip xmlns:r="http://schemas.openxmlformats.org/officeDocument/2006/relationships" r:embed="rId1"/>
        <a:srcRect t="12221" b="51857"/>
        <a:stretch/>
      </xdr:blipFill>
      <xdr:spPr>
        <a:xfrm>
          <a:off x="152400" y="0"/>
          <a:ext cx="10525125" cy="819150"/>
        </a:xfrm>
        <a:prstGeom prst="rect">
          <a:avLst/>
        </a:prstGeom>
      </xdr:spPr>
    </xdr:pic>
    <xdr:clientData/>
  </xdr:twoCellAnchor>
  <xdr:twoCellAnchor>
    <xdr:from>
      <xdr:col>2</xdr:col>
      <xdr:colOff>1971675</xdr:colOff>
      <xdr:row>1</xdr:row>
      <xdr:rowOff>47625</xdr:rowOff>
    </xdr:from>
    <xdr:to>
      <xdr:col>5</xdr:col>
      <xdr:colOff>161925</xdr:colOff>
      <xdr:row>3</xdr:row>
      <xdr:rowOff>76200</xdr:rowOff>
    </xdr:to>
    <xdr:sp macro="" textlink="">
      <xdr:nvSpPr>
        <xdr:cNvPr id="11" name="CuadroTexto 10">
          <a:extLst>
            <a:ext uri="{FF2B5EF4-FFF2-40B4-BE49-F238E27FC236}">
              <a16:creationId xmlns:a16="http://schemas.microsoft.com/office/drawing/2014/main" id="{75BE2E25-09F4-4EC6-8831-5F09D64581C2}"/>
            </a:ext>
          </a:extLst>
        </xdr:cNvPr>
        <xdr:cNvSpPr txBox="1"/>
      </xdr:nvSpPr>
      <xdr:spPr>
        <a:xfrm>
          <a:off x="2438400" y="228600"/>
          <a:ext cx="28956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1. Planificación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40</xdr:row>
      <xdr:rowOff>57150</xdr:rowOff>
    </xdr:from>
    <xdr:to>
      <xdr:col>5</xdr:col>
      <xdr:colOff>904875</xdr:colOff>
      <xdr:row>40</xdr:row>
      <xdr:rowOff>57150</xdr:rowOff>
    </xdr:to>
    <xdr:cxnSp macro="">
      <xdr:nvCxnSpPr>
        <xdr:cNvPr id="4" name="Conector recto de flecha 3">
          <a:extLst>
            <a:ext uri="{FF2B5EF4-FFF2-40B4-BE49-F238E27FC236}">
              <a16:creationId xmlns:a16="http://schemas.microsoft.com/office/drawing/2014/main" id="{888DCDD7-41E2-8423-CE1E-16391F95B757}"/>
            </a:ext>
          </a:extLst>
        </xdr:cNvPr>
        <xdr:cNvCxnSpPr/>
      </xdr:nvCxnSpPr>
      <xdr:spPr>
        <a:xfrm>
          <a:off x="4391025" y="10353675"/>
          <a:ext cx="5810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104</xdr:row>
      <xdr:rowOff>57150</xdr:rowOff>
    </xdr:from>
    <xdr:to>
      <xdr:col>5</xdr:col>
      <xdr:colOff>904875</xdr:colOff>
      <xdr:row>104</xdr:row>
      <xdr:rowOff>57150</xdr:rowOff>
    </xdr:to>
    <xdr:cxnSp macro="">
      <xdr:nvCxnSpPr>
        <xdr:cNvPr id="7" name="Conector recto de flecha 6">
          <a:extLst>
            <a:ext uri="{FF2B5EF4-FFF2-40B4-BE49-F238E27FC236}">
              <a16:creationId xmlns:a16="http://schemas.microsoft.com/office/drawing/2014/main" id="{DDF8869A-757D-44AA-8E27-12E849B6E365}"/>
            </a:ext>
          </a:extLst>
        </xdr:cNvPr>
        <xdr:cNvCxnSpPr/>
      </xdr:nvCxnSpPr>
      <xdr:spPr>
        <a:xfrm>
          <a:off x="5772150" y="8210550"/>
          <a:ext cx="5810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66674</xdr:colOff>
      <xdr:row>0</xdr:row>
      <xdr:rowOff>9525</xdr:rowOff>
    </xdr:from>
    <xdr:to>
      <xdr:col>9</xdr:col>
      <xdr:colOff>85725</xdr:colOff>
      <xdr:row>4</xdr:row>
      <xdr:rowOff>152400</xdr:rowOff>
    </xdr:to>
    <xdr:pic>
      <xdr:nvPicPr>
        <xdr:cNvPr id="5" name="Imagen 4">
          <a:extLst>
            <a:ext uri="{FF2B5EF4-FFF2-40B4-BE49-F238E27FC236}">
              <a16:creationId xmlns:a16="http://schemas.microsoft.com/office/drawing/2014/main" id="{69C8A910-7799-80A5-7CBD-147350F43063}"/>
            </a:ext>
          </a:extLst>
        </xdr:cNvPr>
        <xdr:cNvPicPr>
          <a:picLocks noChangeAspect="1"/>
        </xdr:cNvPicPr>
      </xdr:nvPicPr>
      <xdr:blipFill>
        <a:blip xmlns:r="http://schemas.openxmlformats.org/officeDocument/2006/relationships" r:embed="rId1"/>
        <a:stretch>
          <a:fillRect/>
        </a:stretch>
      </xdr:blipFill>
      <xdr:spPr>
        <a:xfrm>
          <a:off x="152399" y="9525"/>
          <a:ext cx="10515601" cy="809625"/>
        </a:xfrm>
        <a:prstGeom prst="rect">
          <a:avLst/>
        </a:prstGeom>
      </xdr:spPr>
    </xdr:pic>
    <xdr:clientData/>
  </xdr:twoCellAnchor>
  <xdr:twoCellAnchor>
    <xdr:from>
      <xdr:col>2</xdr:col>
      <xdr:colOff>1762125</xdr:colOff>
      <xdr:row>0</xdr:row>
      <xdr:rowOff>152400</xdr:rowOff>
    </xdr:from>
    <xdr:to>
      <xdr:col>5</xdr:col>
      <xdr:colOff>190500</xdr:colOff>
      <xdr:row>3</xdr:row>
      <xdr:rowOff>85725</xdr:rowOff>
    </xdr:to>
    <xdr:sp macro="" textlink="">
      <xdr:nvSpPr>
        <xdr:cNvPr id="6" name="CuadroTexto 5">
          <a:extLst>
            <a:ext uri="{FF2B5EF4-FFF2-40B4-BE49-F238E27FC236}">
              <a16:creationId xmlns:a16="http://schemas.microsoft.com/office/drawing/2014/main" id="{49028963-A9D9-439E-BDE6-246BB6C96C4B}"/>
            </a:ext>
          </a:extLst>
        </xdr:cNvPr>
        <xdr:cNvSpPr txBox="1"/>
      </xdr:nvSpPr>
      <xdr:spPr>
        <a:xfrm>
          <a:off x="2228850" y="152400"/>
          <a:ext cx="3409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2. </a:t>
          </a:r>
          <a:r>
            <a:rPr lang="es-ES" sz="1800" b="1" baseline="0">
              <a:solidFill>
                <a:schemeClr val="bg1"/>
              </a:solidFill>
              <a:latin typeface="Arial" panose="020B0604020202020204" pitchFamily="34" charset="0"/>
              <a:cs typeface="Arial" panose="020B0604020202020204" pitchFamily="34" charset="0"/>
            </a:rPr>
            <a:t>Gestión financiera</a:t>
          </a:r>
          <a:endParaRPr lang="es-ES" sz="18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31</xdr:row>
      <xdr:rowOff>95250</xdr:rowOff>
    </xdr:from>
    <xdr:to>
      <xdr:col>5</xdr:col>
      <xdr:colOff>971550</xdr:colOff>
      <xdr:row>31</xdr:row>
      <xdr:rowOff>95250</xdr:rowOff>
    </xdr:to>
    <xdr:cxnSp macro="">
      <xdr:nvCxnSpPr>
        <xdr:cNvPr id="3" name="Conector recto de flecha 2">
          <a:extLst>
            <a:ext uri="{FF2B5EF4-FFF2-40B4-BE49-F238E27FC236}">
              <a16:creationId xmlns:a16="http://schemas.microsoft.com/office/drawing/2014/main" id="{C859915A-D875-4BD1-B259-5444D40B714B}"/>
            </a:ext>
          </a:extLst>
        </xdr:cNvPr>
        <xdr:cNvCxnSpPr/>
      </xdr:nvCxnSpPr>
      <xdr:spPr>
        <a:xfrm>
          <a:off x="5095875" y="76295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144</xdr:row>
      <xdr:rowOff>66675</xdr:rowOff>
    </xdr:from>
    <xdr:to>
      <xdr:col>5</xdr:col>
      <xdr:colOff>1028700</xdr:colOff>
      <xdr:row>144</xdr:row>
      <xdr:rowOff>66675</xdr:rowOff>
    </xdr:to>
    <xdr:cxnSp macro="">
      <xdr:nvCxnSpPr>
        <xdr:cNvPr id="6" name="Conector recto de flecha 5">
          <a:extLst>
            <a:ext uri="{FF2B5EF4-FFF2-40B4-BE49-F238E27FC236}">
              <a16:creationId xmlns:a16="http://schemas.microsoft.com/office/drawing/2014/main" id="{D4F1CD7A-E761-4B4E-963D-E9E06FC60886}"/>
            </a:ext>
          </a:extLst>
        </xdr:cNvPr>
        <xdr:cNvCxnSpPr/>
      </xdr:nvCxnSpPr>
      <xdr:spPr>
        <a:xfrm>
          <a:off x="5267325" y="324707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232</xdr:row>
      <xdr:rowOff>85725</xdr:rowOff>
    </xdr:from>
    <xdr:to>
      <xdr:col>5</xdr:col>
      <xdr:colOff>981075</xdr:colOff>
      <xdr:row>232</xdr:row>
      <xdr:rowOff>85725</xdr:rowOff>
    </xdr:to>
    <xdr:cxnSp macro="">
      <xdr:nvCxnSpPr>
        <xdr:cNvPr id="7" name="Conector recto de flecha 6">
          <a:extLst>
            <a:ext uri="{FF2B5EF4-FFF2-40B4-BE49-F238E27FC236}">
              <a16:creationId xmlns:a16="http://schemas.microsoft.com/office/drawing/2014/main" id="{C1B0D67E-3CC8-40E7-8FC8-6D609C5C3AA1}"/>
            </a:ext>
          </a:extLst>
        </xdr:cNvPr>
        <xdr:cNvCxnSpPr/>
      </xdr:nvCxnSpPr>
      <xdr:spPr>
        <a:xfrm>
          <a:off x="5219700" y="527780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57151</xdr:colOff>
      <xdr:row>0</xdr:row>
      <xdr:rowOff>9525</xdr:rowOff>
    </xdr:from>
    <xdr:to>
      <xdr:col>8</xdr:col>
      <xdr:colOff>1714501</xdr:colOff>
      <xdr:row>5</xdr:row>
      <xdr:rowOff>9525</xdr:rowOff>
    </xdr:to>
    <xdr:pic>
      <xdr:nvPicPr>
        <xdr:cNvPr id="4" name="Imagen 3">
          <a:extLst>
            <a:ext uri="{FF2B5EF4-FFF2-40B4-BE49-F238E27FC236}">
              <a16:creationId xmlns:a16="http://schemas.microsoft.com/office/drawing/2014/main" id="{C8F0EF0F-162C-431D-805A-E8C40B7D6E95}"/>
            </a:ext>
          </a:extLst>
        </xdr:cNvPr>
        <xdr:cNvPicPr>
          <a:picLocks noChangeAspect="1"/>
        </xdr:cNvPicPr>
      </xdr:nvPicPr>
      <xdr:blipFill>
        <a:blip xmlns:r="http://schemas.openxmlformats.org/officeDocument/2006/relationships" r:embed="rId1"/>
        <a:stretch>
          <a:fillRect/>
        </a:stretch>
      </xdr:blipFill>
      <xdr:spPr>
        <a:xfrm>
          <a:off x="142876" y="9525"/>
          <a:ext cx="10553700" cy="809625"/>
        </a:xfrm>
        <a:prstGeom prst="rect">
          <a:avLst/>
        </a:prstGeom>
      </xdr:spPr>
    </xdr:pic>
    <xdr:clientData/>
  </xdr:twoCellAnchor>
  <xdr:twoCellAnchor>
    <xdr:from>
      <xdr:col>2</xdr:col>
      <xdr:colOff>1619250</xdr:colOff>
      <xdr:row>1</xdr:row>
      <xdr:rowOff>0</xdr:rowOff>
    </xdr:from>
    <xdr:to>
      <xdr:col>5</xdr:col>
      <xdr:colOff>476250</xdr:colOff>
      <xdr:row>3</xdr:row>
      <xdr:rowOff>95250</xdr:rowOff>
    </xdr:to>
    <xdr:sp macro="" textlink="">
      <xdr:nvSpPr>
        <xdr:cNvPr id="8" name="CuadroTexto 7">
          <a:extLst>
            <a:ext uri="{FF2B5EF4-FFF2-40B4-BE49-F238E27FC236}">
              <a16:creationId xmlns:a16="http://schemas.microsoft.com/office/drawing/2014/main" id="{71B16B31-35C7-43AA-B935-29CAB7415763}"/>
            </a:ext>
          </a:extLst>
        </xdr:cNvPr>
        <xdr:cNvSpPr txBox="1"/>
      </xdr:nvSpPr>
      <xdr:spPr>
        <a:xfrm>
          <a:off x="2085975" y="161925"/>
          <a:ext cx="3409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3. </a:t>
          </a:r>
          <a:r>
            <a:rPr lang="es-ES" sz="1800" b="1" baseline="0">
              <a:solidFill>
                <a:schemeClr val="bg1"/>
              </a:solidFill>
              <a:latin typeface="Arial" panose="020B0604020202020204" pitchFamily="34" charset="0"/>
              <a:cs typeface="Arial" panose="020B0604020202020204" pitchFamily="34" charset="0"/>
            </a:rPr>
            <a:t>Gestión administrativa</a:t>
          </a:r>
          <a:endParaRPr lang="es-ES" sz="18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117</xdr:row>
      <xdr:rowOff>66675</xdr:rowOff>
    </xdr:from>
    <xdr:to>
      <xdr:col>5</xdr:col>
      <xdr:colOff>762000</xdr:colOff>
      <xdr:row>117</xdr:row>
      <xdr:rowOff>66675</xdr:rowOff>
    </xdr:to>
    <xdr:cxnSp macro="">
      <xdr:nvCxnSpPr>
        <xdr:cNvPr id="3" name="Conector recto de flecha 2">
          <a:extLst>
            <a:ext uri="{FF2B5EF4-FFF2-40B4-BE49-F238E27FC236}">
              <a16:creationId xmlns:a16="http://schemas.microsoft.com/office/drawing/2014/main" id="{4C82079E-F20E-403E-9CD7-949C9AB12C72}"/>
            </a:ext>
          </a:extLst>
        </xdr:cNvPr>
        <xdr:cNvCxnSpPr/>
      </xdr:nvCxnSpPr>
      <xdr:spPr>
        <a:xfrm>
          <a:off x="5305425" y="18802350"/>
          <a:ext cx="6477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135</xdr:row>
      <xdr:rowOff>57150</xdr:rowOff>
    </xdr:from>
    <xdr:to>
      <xdr:col>5</xdr:col>
      <xdr:colOff>781050</xdr:colOff>
      <xdr:row>135</xdr:row>
      <xdr:rowOff>57150</xdr:rowOff>
    </xdr:to>
    <xdr:cxnSp macro="">
      <xdr:nvCxnSpPr>
        <xdr:cNvPr id="5" name="Conector recto de flecha 4">
          <a:extLst>
            <a:ext uri="{FF2B5EF4-FFF2-40B4-BE49-F238E27FC236}">
              <a16:creationId xmlns:a16="http://schemas.microsoft.com/office/drawing/2014/main" id="{7E038A07-0478-471A-ADCA-A4CDFC6B5579}"/>
            </a:ext>
          </a:extLst>
        </xdr:cNvPr>
        <xdr:cNvCxnSpPr/>
      </xdr:nvCxnSpPr>
      <xdr:spPr>
        <a:xfrm>
          <a:off x="5324475" y="21574125"/>
          <a:ext cx="6477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57150</xdr:colOff>
      <xdr:row>0</xdr:row>
      <xdr:rowOff>0</xdr:rowOff>
    </xdr:from>
    <xdr:to>
      <xdr:col>11</xdr:col>
      <xdr:colOff>628650</xdr:colOff>
      <xdr:row>5</xdr:row>
      <xdr:rowOff>0</xdr:rowOff>
    </xdr:to>
    <xdr:pic>
      <xdr:nvPicPr>
        <xdr:cNvPr id="4" name="Imagen 3">
          <a:extLst>
            <a:ext uri="{FF2B5EF4-FFF2-40B4-BE49-F238E27FC236}">
              <a16:creationId xmlns:a16="http://schemas.microsoft.com/office/drawing/2014/main" id="{02512F57-40C4-4D9F-B5E8-571FB0BF62F9}"/>
            </a:ext>
          </a:extLst>
        </xdr:cNvPr>
        <xdr:cNvPicPr>
          <a:picLocks noChangeAspect="1"/>
        </xdr:cNvPicPr>
      </xdr:nvPicPr>
      <xdr:blipFill>
        <a:blip xmlns:r="http://schemas.openxmlformats.org/officeDocument/2006/relationships" r:embed="rId1"/>
        <a:stretch>
          <a:fillRect/>
        </a:stretch>
      </xdr:blipFill>
      <xdr:spPr>
        <a:xfrm>
          <a:off x="142875" y="0"/>
          <a:ext cx="10525125" cy="828675"/>
        </a:xfrm>
        <a:prstGeom prst="rect">
          <a:avLst/>
        </a:prstGeom>
      </xdr:spPr>
    </xdr:pic>
    <xdr:clientData/>
  </xdr:twoCellAnchor>
  <xdr:twoCellAnchor>
    <xdr:from>
      <xdr:col>2</xdr:col>
      <xdr:colOff>1724025</xdr:colOff>
      <xdr:row>1</xdr:row>
      <xdr:rowOff>0</xdr:rowOff>
    </xdr:from>
    <xdr:to>
      <xdr:col>5</xdr:col>
      <xdr:colOff>409575</xdr:colOff>
      <xdr:row>3</xdr:row>
      <xdr:rowOff>76200</xdr:rowOff>
    </xdr:to>
    <xdr:sp macro="" textlink="">
      <xdr:nvSpPr>
        <xdr:cNvPr id="6" name="CuadroTexto 5">
          <a:extLst>
            <a:ext uri="{FF2B5EF4-FFF2-40B4-BE49-F238E27FC236}">
              <a16:creationId xmlns:a16="http://schemas.microsoft.com/office/drawing/2014/main" id="{972680AE-950E-4A83-8B5B-4AB56064296C}"/>
            </a:ext>
          </a:extLst>
        </xdr:cNvPr>
        <xdr:cNvSpPr txBox="1"/>
      </xdr:nvSpPr>
      <xdr:spPr>
        <a:xfrm>
          <a:off x="2190750" y="161925"/>
          <a:ext cx="3409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4. Regulación y control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114300</xdr:colOff>
      <xdr:row>69</xdr:row>
      <xdr:rowOff>285750</xdr:rowOff>
    </xdr:from>
    <xdr:to>
      <xdr:col>5</xdr:col>
      <xdr:colOff>654300</xdr:colOff>
      <xdr:row>69</xdr:row>
      <xdr:rowOff>285750</xdr:rowOff>
    </xdr:to>
    <xdr:cxnSp macro="">
      <xdr:nvCxnSpPr>
        <xdr:cNvPr id="3" name="Conector recto de flecha 2">
          <a:extLst>
            <a:ext uri="{FF2B5EF4-FFF2-40B4-BE49-F238E27FC236}">
              <a16:creationId xmlns:a16="http://schemas.microsoft.com/office/drawing/2014/main" id="{FD8FE30F-4CF5-4268-85AC-154A129F6422}"/>
            </a:ext>
          </a:extLst>
        </xdr:cNvPr>
        <xdr:cNvCxnSpPr/>
      </xdr:nvCxnSpPr>
      <xdr:spPr>
        <a:xfrm>
          <a:off x="5724525" y="13458825"/>
          <a:ext cx="5400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57151</xdr:colOff>
      <xdr:row>0</xdr:row>
      <xdr:rowOff>0</xdr:rowOff>
    </xdr:from>
    <xdr:to>
      <xdr:col>11</xdr:col>
      <xdr:colOff>219076</xdr:colOff>
      <xdr:row>5</xdr:row>
      <xdr:rowOff>0</xdr:rowOff>
    </xdr:to>
    <xdr:pic>
      <xdr:nvPicPr>
        <xdr:cNvPr id="4" name="Imagen 3">
          <a:extLst>
            <a:ext uri="{FF2B5EF4-FFF2-40B4-BE49-F238E27FC236}">
              <a16:creationId xmlns:a16="http://schemas.microsoft.com/office/drawing/2014/main" id="{941740AC-DB2B-4F13-A0F0-DFC88C114E04}"/>
            </a:ext>
          </a:extLst>
        </xdr:cNvPr>
        <xdr:cNvPicPr>
          <a:picLocks noChangeAspect="1"/>
        </xdr:cNvPicPr>
      </xdr:nvPicPr>
      <xdr:blipFill>
        <a:blip xmlns:r="http://schemas.openxmlformats.org/officeDocument/2006/relationships" r:embed="rId1"/>
        <a:stretch>
          <a:fillRect/>
        </a:stretch>
      </xdr:blipFill>
      <xdr:spPr>
        <a:xfrm>
          <a:off x="142876" y="0"/>
          <a:ext cx="10496550" cy="828675"/>
        </a:xfrm>
        <a:prstGeom prst="rect">
          <a:avLst/>
        </a:prstGeom>
      </xdr:spPr>
    </xdr:pic>
    <xdr:clientData/>
  </xdr:twoCellAnchor>
  <xdr:twoCellAnchor>
    <xdr:from>
      <xdr:col>2</xdr:col>
      <xdr:colOff>2028825</xdr:colOff>
      <xdr:row>0</xdr:row>
      <xdr:rowOff>142875</xdr:rowOff>
    </xdr:from>
    <xdr:to>
      <xdr:col>5</xdr:col>
      <xdr:colOff>323850</xdr:colOff>
      <xdr:row>3</xdr:row>
      <xdr:rowOff>76200</xdr:rowOff>
    </xdr:to>
    <xdr:sp macro="" textlink="">
      <xdr:nvSpPr>
        <xdr:cNvPr id="5" name="CuadroTexto 4">
          <a:extLst>
            <a:ext uri="{FF2B5EF4-FFF2-40B4-BE49-F238E27FC236}">
              <a16:creationId xmlns:a16="http://schemas.microsoft.com/office/drawing/2014/main" id="{B22F059F-3722-481A-B03B-894BED0B7A8D}"/>
            </a:ext>
          </a:extLst>
        </xdr:cNvPr>
        <xdr:cNvSpPr txBox="1"/>
      </xdr:nvSpPr>
      <xdr:spPr>
        <a:xfrm>
          <a:off x="2495550" y="142875"/>
          <a:ext cx="3409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5. Gobernanza</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B109-7C02-4311-8A8B-17CF6E394B1F}">
  <dimension ref="B2:I29"/>
  <sheetViews>
    <sheetView showGridLines="0" workbookViewId="0">
      <selection activeCell="E19" sqref="E19"/>
    </sheetView>
  </sheetViews>
  <sheetFormatPr baseColWidth="10" defaultColWidth="11.42578125" defaultRowHeight="12.75" x14ac:dyDescent="0.25"/>
  <cols>
    <col min="1" max="1" width="5.85546875" style="1" customWidth="1"/>
    <col min="2" max="2" width="28.85546875" style="1" bestFit="1" customWidth="1"/>
    <col min="3" max="3" width="35.42578125" style="13" bestFit="1" customWidth="1"/>
    <col min="4" max="4" width="5.85546875" style="1" customWidth="1"/>
    <col min="5" max="5" width="37.28515625" style="1" bestFit="1" customWidth="1"/>
    <col min="6" max="6" width="12.7109375" style="1" bestFit="1" customWidth="1"/>
    <col min="7" max="7" width="11.42578125" style="1"/>
    <col min="8" max="8" width="37.28515625" style="1" bestFit="1" customWidth="1"/>
    <col min="9" max="9" width="11.42578125" style="3"/>
    <col min="10" max="16384" width="11.42578125" style="1"/>
  </cols>
  <sheetData>
    <row r="2" spans="2:9" ht="15" customHeight="1" x14ac:dyDescent="0.25">
      <c r="B2" s="89" t="s">
        <v>39</v>
      </c>
      <c r="C2" s="89"/>
      <c r="D2" s="89"/>
      <c r="E2" s="89"/>
      <c r="F2" s="89"/>
    </row>
    <row r="4" spans="2:9" x14ac:dyDescent="0.25">
      <c r="B4" s="4" t="s">
        <v>14</v>
      </c>
      <c r="C4" s="5" t="s">
        <v>15</v>
      </c>
      <c r="E4" s="6" t="s">
        <v>7</v>
      </c>
      <c r="F4" s="6" t="s">
        <v>40</v>
      </c>
      <c r="I4" s="1"/>
    </row>
    <row r="5" spans="2:9" x14ac:dyDescent="0.25">
      <c r="B5" s="7" t="s">
        <v>16</v>
      </c>
      <c r="C5" s="8" t="s">
        <v>10</v>
      </c>
      <c r="E5" s="9" t="s">
        <v>0</v>
      </c>
      <c r="F5" s="10">
        <v>17</v>
      </c>
    </row>
    <row r="6" spans="2:9" x14ac:dyDescent="0.25">
      <c r="B6" s="7" t="s">
        <v>17</v>
      </c>
      <c r="C6" s="8" t="s">
        <v>10</v>
      </c>
      <c r="E6" s="9" t="s">
        <v>1</v>
      </c>
      <c r="F6" s="10">
        <v>2</v>
      </c>
    </row>
    <row r="7" spans="2:9" x14ac:dyDescent="0.25">
      <c r="B7" s="7" t="s">
        <v>18</v>
      </c>
      <c r="C7" s="8" t="s">
        <v>11</v>
      </c>
      <c r="E7" s="9" t="s">
        <v>2</v>
      </c>
      <c r="F7" s="10">
        <v>1</v>
      </c>
    </row>
    <row r="8" spans="2:9" x14ac:dyDescent="0.25">
      <c r="B8" s="7" t="s">
        <v>19</v>
      </c>
      <c r="C8" s="8" t="s">
        <v>11</v>
      </c>
      <c r="E8" s="9" t="s">
        <v>3</v>
      </c>
      <c r="F8" s="10">
        <v>0</v>
      </c>
    </row>
    <row r="9" spans="2:9" x14ac:dyDescent="0.25">
      <c r="B9" s="7" t="s">
        <v>20</v>
      </c>
      <c r="C9" s="8" t="s">
        <v>10</v>
      </c>
      <c r="E9" s="9" t="s">
        <v>4</v>
      </c>
      <c r="F9" s="10">
        <v>0</v>
      </c>
    </row>
    <row r="10" spans="2:9" x14ac:dyDescent="0.25">
      <c r="B10" s="7" t="s">
        <v>21</v>
      </c>
      <c r="C10" s="8" t="s">
        <v>10</v>
      </c>
      <c r="E10" s="9" t="s">
        <v>5</v>
      </c>
      <c r="F10" s="10">
        <v>3</v>
      </c>
    </row>
    <row r="11" spans="2:9" x14ac:dyDescent="0.25">
      <c r="B11" s="7" t="s">
        <v>22</v>
      </c>
      <c r="C11" s="8" t="s">
        <v>10</v>
      </c>
      <c r="E11" s="9" t="s">
        <v>8</v>
      </c>
      <c r="F11" s="10">
        <v>0</v>
      </c>
    </row>
    <row r="12" spans="2:9" x14ac:dyDescent="0.25">
      <c r="B12" s="7" t="s">
        <v>23</v>
      </c>
      <c r="C12" s="8" t="s">
        <v>10</v>
      </c>
      <c r="E12" s="11" t="s">
        <v>6</v>
      </c>
      <c r="F12" s="12">
        <f>SUM(F5:F11)</f>
        <v>23</v>
      </c>
    </row>
    <row r="13" spans="2:9" ht="15" customHeight="1" x14ac:dyDescent="0.25">
      <c r="B13" s="7" t="s">
        <v>24</v>
      </c>
      <c r="C13" s="8" t="s">
        <v>10</v>
      </c>
      <c r="E13" s="87" t="s">
        <v>9</v>
      </c>
      <c r="F13" s="87"/>
    </row>
    <row r="14" spans="2:9" ht="15" customHeight="1" x14ac:dyDescent="0.25">
      <c r="B14" s="7" t="s">
        <v>25</v>
      </c>
      <c r="C14" s="8" t="s">
        <v>10</v>
      </c>
      <c r="E14" s="88"/>
      <c r="F14" s="88"/>
    </row>
    <row r="15" spans="2:9" x14ac:dyDescent="0.25">
      <c r="B15" s="7" t="s">
        <v>26</v>
      </c>
      <c r="C15" s="8" t="s">
        <v>10</v>
      </c>
    </row>
    <row r="16" spans="2:9" x14ac:dyDescent="0.25">
      <c r="B16" s="7" t="s">
        <v>27</v>
      </c>
      <c r="C16" s="8" t="s">
        <v>10</v>
      </c>
    </row>
    <row r="17" spans="2:3" x14ac:dyDescent="0.25">
      <c r="B17" s="7" t="s">
        <v>28</v>
      </c>
      <c r="C17" s="8" t="s">
        <v>13</v>
      </c>
    </row>
    <row r="18" spans="2:3" x14ac:dyDescent="0.25">
      <c r="B18" s="7" t="s">
        <v>29</v>
      </c>
      <c r="C18" s="8" t="s">
        <v>13</v>
      </c>
    </row>
    <row r="19" spans="2:3" x14ac:dyDescent="0.25">
      <c r="B19" s="7" t="s">
        <v>30</v>
      </c>
      <c r="C19" s="8" t="s">
        <v>13</v>
      </c>
    </row>
    <row r="20" spans="2:3" x14ac:dyDescent="0.25">
      <c r="B20" s="7" t="s">
        <v>31</v>
      </c>
      <c r="C20" s="8" t="s">
        <v>10</v>
      </c>
    </row>
    <row r="21" spans="2:3" x14ac:dyDescent="0.25">
      <c r="B21" s="7" t="s">
        <v>32</v>
      </c>
      <c r="C21" s="8" t="s">
        <v>10</v>
      </c>
    </row>
    <row r="22" spans="2:3" x14ac:dyDescent="0.25">
      <c r="B22" s="7" t="s">
        <v>33</v>
      </c>
      <c r="C22" s="8" t="s">
        <v>10</v>
      </c>
    </row>
    <row r="23" spans="2:3" x14ac:dyDescent="0.25">
      <c r="B23" s="7" t="s">
        <v>34</v>
      </c>
      <c r="C23" s="8" t="s">
        <v>10</v>
      </c>
    </row>
    <row r="24" spans="2:3" x14ac:dyDescent="0.25">
      <c r="B24" s="7" t="s">
        <v>35</v>
      </c>
      <c r="C24" s="8" t="s">
        <v>10</v>
      </c>
    </row>
    <row r="25" spans="2:3" x14ac:dyDescent="0.25">
      <c r="B25" s="7" t="s">
        <v>36</v>
      </c>
      <c r="C25" s="8" t="s">
        <v>10</v>
      </c>
    </row>
    <row r="26" spans="2:3" x14ac:dyDescent="0.25">
      <c r="B26" s="7" t="s">
        <v>37</v>
      </c>
      <c r="C26" s="8" t="s">
        <v>12</v>
      </c>
    </row>
    <row r="27" spans="2:3" x14ac:dyDescent="0.25">
      <c r="B27" s="7" t="s">
        <v>38</v>
      </c>
      <c r="C27" s="8" t="s">
        <v>10</v>
      </c>
    </row>
    <row r="28" spans="2:3" x14ac:dyDescent="0.2">
      <c r="B28" s="86" t="s">
        <v>9</v>
      </c>
      <c r="C28" s="86"/>
    </row>
    <row r="29" spans="2:3" x14ac:dyDescent="0.2">
      <c r="B29" s="14" t="s">
        <v>43</v>
      </c>
    </row>
  </sheetData>
  <mergeCells count="3">
    <mergeCell ref="B28:C28"/>
    <mergeCell ref="E13:F14"/>
    <mergeCell ref="B2:F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BCBDD-8942-475A-A5C3-953C539836F8}">
  <dimension ref="A1:J21"/>
  <sheetViews>
    <sheetView showGridLines="0" tabSelected="1" zoomScaleNormal="100" workbookViewId="0">
      <selection activeCell="B5" sqref="B5:I5"/>
    </sheetView>
  </sheetViews>
  <sheetFormatPr baseColWidth="10" defaultColWidth="0" defaultRowHeight="14.25" zeroHeight="1" x14ac:dyDescent="0.25"/>
  <cols>
    <col min="1" max="1" width="9.5703125" style="55" customWidth="1"/>
    <col min="2" max="10" width="11.42578125" style="55" customWidth="1"/>
    <col min="11" max="16384" width="11.42578125" style="55" hidden="1"/>
  </cols>
  <sheetData>
    <row r="1" spans="2:10" x14ac:dyDescent="0.25"/>
    <row r="2" spans="2:10" ht="14.25" customHeight="1" x14ac:dyDescent="0.25">
      <c r="B2" s="71"/>
      <c r="C2" s="71"/>
      <c r="D2" s="71"/>
      <c r="E2" s="71"/>
      <c r="F2" s="71"/>
      <c r="G2" s="71"/>
      <c r="H2" s="71"/>
      <c r="I2" s="71"/>
      <c r="J2" s="71"/>
    </row>
    <row r="3" spans="2:10" ht="14.25" customHeight="1" x14ac:dyDescent="0.25">
      <c r="B3" s="71"/>
      <c r="C3" s="71"/>
      <c r="D3" s="71"/>
      <c r="E3" s="71"/>
      <c r="F3" s="71"/>
      <c r="G3" s="71"/>
      <c r="H3" s="71"/>
      <c r="I3" s="71"/>
      <c r="J3" s="71"/>
    </row>
    <row r="4" spans="2:10" ht="7.5" customHeight="1" x14ac:dyDescent="0.25">
      <c r="B4" s="71"/>
      <c r="C4" s="71"/>
      <c r="D4" s="71"/>
      <c r="E4" s="71"/>
      <c r="F4" s="71"/>
      <c r="G4" s="71"/>
      <c r="H4" s="71"/>
      <c r="I4" s="71"/>
      <c r="J4" s="71"/>
    </row>
    <row r="5" spans="2:10" ht="14.25" customHeight="1" x14ac:dyDescent="0.25">
      <c r="B5" s="91" t="s">
        <v>452</v>
      </c>
      <c r="C5" s="91"/>
      <c r="D5" s="91"/>
      <c r="E5" s="91"/>
      <c r="F5" s="91"/>
      <c r="G5" s="91"/>
      <c r="H5" s="91"/>
      <c r="I5" s="91"/>
      <c r="J5" s="71"/>
    </row>
    <row r="6" spans="2:10" ht="6" customHeight="1" x14ac:dyDescent="0.25">
      <c r="J6" s="71"/>
    </row>
    <row r="7" spans="2:10" ht="14.25" customHeight="1" x14ac:dyDescent="0.25">
      <c r="B7" s="92" t="s">
        <v>455</v>
      </c>
      <c r="C7" s="92"/>
      <c r="D7" s="92"/>
      <c r="E7" s="92"/>
      <c r="F7" s="92"/>
      <c r="G7" s="92"/>
      <c r="H7" s="92"/>
      <c r="I7" s="92"/>
      <c r="J7" s="71"/>
    </row>
    <row r="8" spans="2:10" ht="18" x14ac:dyDescent="0.25">
      <c r="B8" s="92"/>
      <c r="C8" s="92"/>
      <c r="D8" s="92"/>
      <c r="E8" s="92"/>
      <c r="F8" s="92"/>
      <c r="G8" s="92"/>
      <c r="H8" s="92"/>
      <c r="I8" s="92"/>
      <c r="J8" s="64"/>
    </row>
    <row r="9" spans="2:10" ht="18" customHeight="1" x14ac:dyDescent="0.25">
      <c r="B9" s="92"/>
      <c r="C9" s="92"/>
      <c r="D9" s="92"/>
      <c r="E9" s="92"/>
      <c r="F9" s="92"/>
      <c r="G9" s="92"/>
      <c r="H9" s="92"/>
      <c r="I9" s="92"/>
      <c r="J9" s="64"/>
    </row>
    <row r="10" spans="2:10" x14ac:dyDescent="0.25">
      <c r="B10" s="92"/>
      <c r="C10" s="92"/>
      <c r="D10" s="92"/>
      <c r="E10" s="92"/>
      <c r="F10" s="92"/>
      <c r="G10" s="92"/>
      <c r="H10" s="92"/>
      <c r="I10" s="92"/>
    </row>
    <row r="11" spans="2:10" x14ac:dyDescent="0.25">
      <c r="B11" s="92"/>
      <c r="C11" s="92"/>
      <c r="D11" s="92"/>
      <c r="E11" s="92"/>
      <c r="F11" s="92"/>
      <c r="G11" s="92"/>
      <c r="H11" s="92"/>
      <c r="I11" s="92"/>
    </row>
    <row r="12" spans="2:10" ht="14.25" customHeight="1" x14ac:dyDescent="0.25">
      <c r="B12" s="72"/>
      <c r="C12" s="72"/>
      <c r="D12" s="72"/>
      <c r="E12" s="72"/>
      <c r="F12" s="72"/>
      <c r="G12" s="72"/>
      <c r="H12" s="72"/>
      <c r="I12" s="72"/>
    </row>
    <row r="13" spans="2:10" ht="15.75" x14ac:dyDescent="0.25">
      <c r="B13" s="73" t="s">
        <v>453</v>
      </c>
      <c r="C13" s="72"/>
      <c r="D13" s="72"/>
      <c r="E13" s="72"/>
      <c r="F13" s="72"/>
      <c r="G13" s="72"/>
      <c r="H13" s="72"/>
      <c r="I13" s="72"/>
    </row>
    <row r="14" spans="2:10" ht="15" x14ac:dyDescent="0.25">
      <c r="B14" s="90" t="s">
        <v>456</v>
      </c>
      <c r="C14" s="90"/>
      <c r="D14" s="90"/>
      <c r="E14" s="90"/>
      <c r="F14" s="90"/>
    </row>
    <row r="15" spans="2:10" ht="15" x14ac:dyDescent="0.25">
      <c r="B15" s="90" t="s">
        <v>131</v>
      </c>
      <c r="C15" s="90"/>
      <c r="D15" s="90"/>
      <c r="E15" s="90"/>
    </row>
    <row r="16" spans="2:10" ht="15" x14ac:dyDescent="0.25">
      <c r="B16" s="90" t="s">
        <v>454</v>
      </c>
      <c r="C16" s="90"/>
      <c r="D16" s="90"/>
      <c r="E16" s="90"/>
    </row>
    <row r="17" spans="2:5" ht="15" x14ac:dyDescent="0.25">
      <c r="B17" s="90" t="s">
        <v>275</v>
      </c>
      <c r="C17" s="90"/>
      <c r="D17" s="90"/>
      <c r="E17" s="90"/>
    </row>
    <row r="18" spans="2:5" ht="15" x14ac:dyDescent="0.25">
      <c r="B18" s="90" t="s">
        <v>321</v>
      </c>
      <c r="C18" s="90"/>
      <c r="D18" s="90"/>
      <c r="E18" s="90"/>
    </row>
    <row r="19" spans="2:5" x14ac:dyDescent="0.25"/>
    <row r="20" spans="2:5" x14ac:dyDescent="0.25"/>
    <row r="21" spans="2:5" x14ac:dyDescent="0.25"/>
  </sheetData>
  <mergeCells count="7">
    <mergeCell ref="B18:E18"/>
    <mergeCell ref="B14:F14"/>
    <mergeCell ref="B5:I5"/>
    <mergeCell ref="B7:I11"/>
    <mergeCell ref="B15:E15"/>
    <mergeCell ref="B16:E16"/>
    <mergeCell ref="B17:E17"/>
  </mergeCells>
  <hyperlinks>
    <hyperlink ref="B16:E16" location="'3 Gestión administrativa'!A1" display="Gestión administrativa" xr:uid="{C80700F3-9A5E-4B82-9EDE-9E6E63458B72}"/>
    <hyperlink ref="B17:E17" location="'4 Regulación y control'!A1" display="Regulación y control" xr:uid="{E885AC28-B2D4-4B08-880D-EF1AF793B004}"/>
    <hyperlink ref="B18:E18" location="'5 Gobernanza'!A1" display="Gobernanza" xr:uid="{F55597D8-7C1B-476A-8273-8CF1EA90F1C7}"/>
    <hyperlink ref="B15:E15" location="'2 Gestión financiera'!A1" display="Gestión financiera" xr:uid="{79EE0461-56BF-4128-B697-1A800BC09ECA}"/>
    <hyperlink ref="B14:E14" location="'1 Planificación'!A1" display="Planificación, rectoría y evaluación territorial" xr:uid="{2F8A3D3C-C20A-4B12-B534-0239B087234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37B6-EC6B-4B9C-AE22-C3294157794E}">
  <dimension ref="A1:P333"/>
  <sheetViews>
    <sheetView showGridLines="0" zoomScaleNormal="100" workbookViewId="0">
      <selection activeCell="C11" sqref="C11"/>
    </sheetView>
  </sheetViews>
  <sheetFormatPr baseColWidth="10" defaultColWidth="0" defaultRowHeight="12.75" zeroHeight="1" x14ac:dyDescent="0.25"/>
  <cols>
    <col min="1" max="1" width="1.28515625" style="1" customWidth="1"/>
    <col min="2" max="2" width="5.7109375" style="1" customWidth="1"/>
    <col min="3" max="3" width="44.85546875" style="13" customWidth="1"/>
    <col min="4" max="4" width="12.7109375" style="1" bestFit="1" customWidth="1"/>
    <col min="5" max="5" width="13" style="1" bestFit="1" customWidth="1"/>
    <col min="6" max="6" width="15.28515625" style="1" customWidth="1"/>
    <col min="7" max="7" width="24.140625" style="3" bestFit="1" customWidth="1"/>
    <col min="8" max="8" width="12.7109375" style="1" bestFit="1" customWidth="1"/>
    <col min="9" max="9" width="11.42578125" style="1" customWidth="1"/>
    <col min="10" max="10" width="12.7109375" style="1" bestFit="1" customWidth="1"/>
    <col min="11" max="11" width="11.42578125" style="1" customWidth="1"/>
    <col min="12" max="12" width="12.7109375" style="1" bestFit="1" customWidth="1"/>
    <col min="13" max="13" width="11.42578125" style="1" customWidth="1"/>
    <col min="14" max="14" width="12.7109375" style="1" bestFit="1" customWidth="1"/>
    <col min="15" max="16" width="11.42578125" style="1" customWidth="1"/>
    <col min="17" max="16384" width="11.42578125" style="1" hidden="1"/>
  </cols>
  <sheetData>
    <row r="1" spans="2:15" x14ac:dyDescent="0.25"/>
    <row r="2" spans="2:15" ht="14.25" x14ac:dyDescent="0.25">
      <c r="M2" s="74" t="s">
        <v>453</v>
      </c>
    </row>
    <row r="3" spans="2:15" x14ac:dyDescent="0.25"/>
    <row r="4" spans="2:15" x14ac:dyDescent="0.25">
      <c r="B4" s="96"/>
      <c r="C4" s="96"/>
      <c r="D4" s="96"/>
      <c r="E4" s="96"/>
      <c r="F4" s="96"/>
      <c r="G4" s="96"/>
      <c r="H4" s="96"/>
      <c r="I4" s="96"/>
      <c r="J4" s="96"/>
      <c r="K4" s="96"/>
      <c r="L4" s="96"/>
      <c r="M4" s="96"/>
      <c r="N4" s="96"/>
      <c r="O4" s="96"/>
    </row>
    <row r="5" spans="2:15" x14ac:dyDescent="0.25">
      <c r="B5" s="96"/>
      <c r="C5" s="96"/>
      <c r="D5" s="96"/>
      <c r="E5" s="96"/>
      <c r="F5" s="96"/>
      <c r="G5" s="96"/>
      <c r="H5" s="96"/>
      <c r="I5" s="96"/>
      <c r="J5" s="96"/>
      <c r="K5" s="96"/>
      <c r="L5" s="96"/>
      <c r="M5" s="96"/>
      <c r="N5" s="96"/>
      <c r="O5" s="96"/>
    </row>
    <row r="6" spans="2:15" x14ac:dyDescent="0.25"/>
    <row r="7" spans="2:15" ht="14.25" customHeight="1" x14ac:dyDescent="0.25">
      <c r="B7" s="23"/>
      <c r="C7" s="78" t="s">
        <v>457</v>
      </c>
      <c r="D7" s="78"/>
      <c r="E7" s="78"/>
    </row>
    <row r="8" spans="2:15" ht="5.25" customHeight="1" x14ac:dyDescent="0.25">
      <c r="B8" s="23"/>
      <c r="C8" s="75"/>
      <c r="D8" s="75"/>
      <c r="E8" s="75"/>
    </row>
    <row r="9" spans="2:15" x14ac:dyDescent="0.25">
      <c r="C9" s="15" t="s">
        <v>7</v>
      </c>
      <c r="D9" s="15" t="s">
        <v>40</v>
      </c>
      <c r="E9" s="15" t="s">
        <v>48</v>
      </c>
    </row>
    <row r="10" spans="2:15" x14ac:dyDescent="0.25">
      <c r="C10" s="18" t="s">
        <v>0</v>
      </c>
      <c r="D10" s="19">
        <v>46</v>
      </c>
      <c r="E10" s="21">
        <f>D10/$D$17</f>
        <v>0.27878787878787881</v>
      </c>
    </row>
    <row r="11" spans="2:15" x14ac:dyDescent="0.25">
      <c r="C11" s="18" t="s">
        <v>1</v>
      </c>
      <c r="D11" s="19">
        <v>24</v>
      </c>
      <c r="E11" s="21">
        <f t="shared" ref="E11:E16" si="0">D11/$D$17</f>
        <v>0.14545454545454545</v>
      </c>
    </row>
    <row r="12" spans="2:15" x14ac:dyDescent="0.25">
      <c r="C12" s="18" t="s">
        <v>2</v>
      </c>
      <c r="D12" s="19">
        <v>90</v>
      </c>
      <c r="E12" s="21">
        <f t="shared" si="0"/>
        <v>0.54545454545454541</v>
      </c>
    </row>
    <row r="13" spans="2:15" x14ac:dyDescent="0.25">
      <c r="C13" s="18" t="s">
        <v>3</v>
      </c>
      <c r="D13" s="19">
        <v>5</v>
      </c>
      <c r="E13" s="21">
        <f t="shared" si="0"/>
        <v>3.0303030303030304E-2</v>
      </c>
    </row>
    <row r="14" spans="2:15" x14ac:dyDescent="0.25">
      <c r="C14" s="18" t="s">
        <v>4</v>
      </c>
      <c r="D14" s="19">
        <v>0</v>
      </c>
      <c r="E14" s="21">
        <f t="shared" si="0"/>
        <v>0</v>
      </c>
    </row>
    <row r="15" spans="2:15" x14ac:dyDescent="0.25">
      <c r="C15" s="18" t="s">
        <v>5</v>
      </c>
      <c r="D15" s="19">
        <v>0</v>
      </c>
      <c r="E15" s="21">
        <f t="shared" si="0"/>
        <v>0</v>
      </c>
    </row>
    <row r="16" spans="2:15" x14ac:dyDescent="0.25">
      <c r="C16" s="18" t="s">
        <v>8</v>
      </c>
      <c r="D16" s="19">
        <v>0</v>
      </c>
      <c r="E16" s="21">
        <f t="shared" si="0"/>
        <v>0</v>
      </c>
    </row>
    <row r="17" spans="2:7" x14ac:dyDescent="0.25">
      <c r="C17" s="26" t="s">
        <v>375</v>
      </c>
      <c r="D17" s="20">
        <f>SUM(D10:D16)</f>
        <v>165</v>
      </c>
      <c r="E17" s="22">
        <f>SUM(E10:E16)</f>
        <v>1</v>
      </c>
    </row>
    <row r="18" spans="2:7" ht="12.75" customHeight="1" x14ac:dyDescent="0.25">
      <c r="C18" s="98"/>
      <c r="D18" s="98"/>
      <c r="E18" s="98"/>
    </row>
    <row r="19" spans="2:7" x14ac:dyDescent="0.25">
      <c r="C19" s="78" t="s">
        <v>458</v>
      </c>
      <c r="D19" s="78"/>
      <c r="E19" s="78"/>
    </row>
    <row r="20" spans="2:7" ht="5.25" customHeight="1" x14ac:dyDescent="0.25">
      <c r="C20" s="78"/>
      <c r="D20" s="78"/>
      <c r="E20" s="78"/>
    </row>
    <row r="21" spans="2:7" x14ac:dyDescent="0.25">
      <c r="C21" s="15" t="s">
        <v>7</v>
      </c>
      <c r="D21" s="15" t="s">
        <v>40</v>
      </c>
      <c r="E21" s="15" t="s">
        <v>48</v>
      </c>
      <c r="G21" s="1"/>
    </row>
    <row r="22" spans="2:7" x14ac:dyDescent="0.25">
      <c r="C22" s="18" t="s">
        <v>41</v>
      </c>
      <c r="D22" s="19">
        <v>160</v>
      </c>
      <c r="E22" s="24">
        <f>D22/$D$24</f>
        <v>0.96969696969696972</v>
      </c>
    </row>
    <row r="23" spans="2:7" x14ac:dyDescent="0.25">
      <c r="C23" s="18" t="s">
        <v>42</v>
      </c>
      <c r="D23" s="19">
        <v>5</v>
      </c>
      <c r="E23" s="24">
        <f>D23/$D$24</f>
        <v>3.0303030303030304E-2</v>
      </c>
    </row>
    <row r="24" spans="2:7" x14ac:dyDescent="0.25">
      <c r="C24" s="26" t="s">
        <v>375</v>
      </c>
      <c r="D24" s="20">
        <f>SUM(D22:D23)</f>
        <v>165</v>
      </c>
      <c r="E24" s="22">
        <f>SUM(E22:E23)</f>
        <v>1</v>
      </c>
    </row>
    <row r="25" spans="2:7" x14ac:dyDescent="0.25"/>
    <row r="26" spans="2:7" x14ac:dyDescent="0.25">
      <c r="C26" s="78" t="s">
        <v>459</v>
      </c>
      <c r="D26" s="78"/>
      <c r="E26" s="78"/>
    </row>
    <row r="27" spans="2:7" ht="5.25" customHeight="1" x14ac:dyDescent="0.25">
      <c r="C27" s="46"/>
      <c r="D27" s="46"/>
      <c r="E27" s="46"/>
    </row>
    <row r="28" spans="2:7" ht="15" customHeight="1" x14ac:dyDescent="0.25">
      <c r="C28" s="15" t="s">
        <v>7</v>
      </c>
      <c r="D28" s="15" t="s">
        <v>40</v>
      </c>
      <c r="E28" s="15" t="s">
        <v>48</v>
      </c>
    </row>
    <row r="29" spans="2:7" x14ac:dyDescent="0.25">
      <c r="B29" s="25"/>
      <c r="C29" s="18" t="s">
        <v>44</v>
      </c>
      <c r="D29" s="19">
        <v>164</v>
      </c>
      <c r="E29" s="24">
        <f>D29/165</f>
        <v>0.9939393939393939</v>
      </c>
    </row>
    <row r="30" spans="2:7" x14ac:dyDescent="0.25">
      <c r="B30" s="25"/>
      <c r="C30" s="18" t="s">
        <v>376</v>
      </c>
      <c r="D30" s="19">
        <v>163</v>
      </c>
      <c r="E30" s="24">
        <f>D30/165</f>
        <v>0.98787878787878791</v>
      </c>
    </row>
    <row r="31" spans="2:7" ht="25.5" x14ac:dyDescent="0.25">
      <c r="B31" s="25"/>
      <c r="C31" s="18" t="s">
        <v>45</v>
      </c>
      <c r="D31" s="19">
        <v>158</v>
      </c>
      <c r="E31" s="24">
        <f>D31/165</f>
        <v>0.95757575757575752</v>
      </c>
    </row>
    <row r="32" spans="2:7" ht="25.5" x14ac:dyDescent="0.25">
      <c r="B32" s="25"/>
      <c r="C32" s="18" t="s">
        <v>46</v>
      </c>
      <c r="D32" s="19">
        <v>153</v>
      </c>
      <c r="E32" s="24">
        <f>D32/165</f>
        <v>0.92727272727272725</v>
      </c>
    </row>
    <row r="33" spans="2:5" x14ac:dyDescent="0.25">
      <c r="B33" s="25"/>
      <c r="C33" s="18" t="s">
        <v>47</v>
      </c>
      <c r="D33" s="19">
        <v>149</v>
      </c>
      <c r="E33" s="24">
        <f>D33/165</f>
        <v>0.90303030303030307</v>
      </c>
    </row>
    <row r="34" spans="2:5" x14ac:dyDescent="0.25">
      <c r="B34" s="41"/>
      <c r="C34" s="1"/>
      <c r="E34" s="57"/>
    </row>
    <row r="35" spans="2:5" x14ac:dyDescent="0.25">
      <c r="B35" s="41"/>
      <c r="C35" s="78" t="s">
        <v>460</v>
      </c>
      <c r="D35" s="78"/>
      <c r="E35" s="78"/>
    </row>
    <row r="36" spans="2:5" ht="5.25" customHeight="1" x14ac:dyDescent="0.25">
      <c r="B36" s="41"/>
      <c r="C36" s="46"/>
      <c r="D36" s="46"/>
      <c r="E36" s="46"/>
    </row>
    <row r="37" spans="2:5" x14ac:dyDescent="0.25">
      <c r="B37" s="41"/>
      <c r="C37" s="15" t="s">
        <v>7</v>
      </c>
      <c r="D37" s="15" t="s">
        <v>40</v>
      </c>
      <c r="E37" s="15" t="s">
        <v>48</v>
      </c>
    </row>
    <row r="38" spans="2:5" x14ac:dyDescent="0.25">
      <c r="B38" s="41"/>
      <c r="C38" s="18" t="s">
        <v>377</v>
      </c>
      <c r="D38" s="19">
        <v>151</v>
      </c>
      <c r="E38" s="24">
        <f>D38/165</f>
        <v>0.91515151515151516</v>
      </c>
    </row>
    <row r="39" spans="2:5" x14ac:dyDescent="0.25">
      <c r="B39" s="41"/>
      <c r="C39" s="18" t="s">
        <v>378</v>
      </c>
      <c r="D39" s="19">
        <v>161</v>
      </c>
      <c r="E39" s="24">
        <f>D39/165</f>
        <v>0.97575757575757571</v>
      </c>
    </row>
    <row r="40" spans="2:5" x14ac:dyDescent="0.25">
      <c r="B40" s="41"/>
      <c r="C40" s="1"/>
      <c r="E40" s="57"/>
    </row>
    <row r="41" spans="2:5" ht="12.75" customHeight="1" x14ac:dyDescent="0.25">
      <c r="B41" s="41"/>
      <c r="C41" s="78" t="s">
        <v>461</v>
      </c>
      <c r="D41" s="78"/>
      <c r="E41" s="78"/>
    </row>
    <row r="42" spans="2:5" ht="5.25" customHeight="1" x14ac:dyDescent="0.25">
      <c r="B42" s="41"/>
      <c r="C42" s="46"/>
      <c r="D42" s="46"/>
      <c r="E42" s="46"/>
    </row>
    <row r="43" spans="2:5" x14ac:dyDescent="0.25">
      <c r="B43" s="41"/>
      <c r="C43" s="15" t="s">
        <v>7</v>
      </c>
      <c r="D43" s="15" t="s">
        <v>40</v>
      </c>
      <c r="E43" s="15" t="s">
        <v>48</v>
      </c>
    </row>
    <row r="44" spans="2:5" ht="36" x14ac:dyDescent="0.25">
      <c r="B44" s="41"/>
      <c r="C44" s="128" t="s">
        <v>379</v>
      </c>
      <c r="D44" s="19">
        <v>153</v>
      </c>
      <c r="E44" s="24">
        <f>D44/165</f>
        <v>0.92727272727272725</v>
      </c>
    </row>
    <row r="45" spans="2:5" ht="108" x14ac:dyDescent="0.25">
      <c r="B45" s="41"/>
      <c r="C45" s="128" t="s">
        <v>380</v>
      </c>
      <c r="D45" s="19">
        <v>154</v>
      </c>
      <c r="E45" s="24">
        <f t="shared" ref="E45:E50" si="1">D45/165</f>
        <v>0.93333333333333335</v>
      </c>
    </row>
    <row r="46" spans="2:5" ht="48" x14ac:dyDescent="0.25">
      <c r="B46" s="41"/>
      <c r="C46" s="128" t="s">
        <v>381</v>
      </c>
      <c r="D46" s="19">
        <v>153</v>
      </c>
      <c r="E46" s="24">
        <f t="shared" si="1"/>
        <v>0.92727272727272725</v>
      </c>
    </row>
    <row r="47" spans="2:5" ht="84" x14ac:dyDescent="0.25">
      <c r="B47" s="41"/>
      <c r="C47" s="128" t="s">
        <v>382</v>
      </c>
      <c r="D47" s="19">
        <v>133</v>
      </c>
      <c r="E47" s="24">
        <f t="shared" si="1"/>
        <v>0.80606060606060603</v>
      </c>
    </row>
    <row r="48" spans="2:5" ht="72" x14ac:dyDescent="0.25">
      <c r="B48" s="41"/>
      <c r="C48" s="128" t="s">
        <v>383</v>
      </c>
      <c r="D48" s="19">
        <v>152</v>
      </c>
      <c r="E48" s="24">
        <f t="shared" si="1"/>
        <v>0.92121212121212126</v>
      </c>
    </row>
    <row r="49" spans="2:5" ht="60" x14ac:dyDescent="0.25">
      <c r="B49" s="41"/>
      <c r="C49" s="128" t="s">
        <v>384</v>
      </c>
      <c r="D49" s="19">
        <v>154</v>
      </c>
      <c r="E49" s="24">
        <f t="shared" si="1"/>
        <v>0.93333333333333335</v>
      </c>
    </row>
    <row r="50" spans="2:5" ht="36" x14ac:dyDescent="0.25">
      <c r="B50" s="41"/>
      <c r="C50" s="128" t="s">
        <v>385</v>
      </c>
      <c r="D50" s="19">
        <v>131</v>
      </c>
      <c r="E50" s="24">
        <f t="shared" si="1"/>
        <v>0.79393939393939394</v>
      </c>
    </row>
    <row r="51" spans="2:5" x14ac:dyDescent="0.25">
      <c r="B51" s="41"/>
      <c r="C51" s="78"/>
      <c r="E51" s="57"/>
    </row>
    <row r="52" spans="2:5" ht="12.75" customHeight="1" x14ac:dyDescent="0.25">
      <c r="B52" s="41"/>
      <c r="C52" s="78" t="s">
        <v>462</v>
      </c>
      <c r="D52" s="78"/>
      <c r="E52" s="78"/>
    </row>
    <row r="53" spans="2:5" ht="5.25" customHeight="1" x14ac:dyDescent="0.25">
      <c r="B53" s="41"/>
      <c r="C53" s="46"/>
      <c r="D53" s="46"/>
      <c r="E53" s="46"/>
    </row>
    <row r="54" spans="2:5" x14ac:dyDescent="0.25">
      <c r="B54" s="41"/>
      <c r="C54" s="15" t="s">
        <v>7</v>
      </c>
      <c r="D54" s="15" t="s">
        <v>40</v>
      </c>
      <c r="E54" s="15" t="s">
        <v>48</v>
      </c>
    </row>
    <row r="55" spans="2:5" ht="48" x14ac:dyDescent="0.25">
      <c r="B55" s="41"/>
      <c r="C55" s="128" t="s">
        <v>386</v>
      </c>
      <c r="D55" s="19">
        <v>156</v>
      </c>
      <c r="E55" s="24">
        <f>D55/165</f>
        <v>0.94545454545454544</v>
      </c>
    </row>
    <row r="56" spans="2:5" ht="72" x14ac:dyDescent="0.25">
      <c r="B56" s="41"/>
      <c r="C56" s="128" t="s">
        <v>387</v>
      </c>
      <c r="D56" s="19">
        <v>146</v>
      </c>
      <c r="E56" s="24">
        <f t="shared" ref="E56:E64" si="2">D56/165</f>
        <v>0.88484848484848488</v>
      </c>
    </row>
    <row r="57" spans="2:5" ht="24" x14ac:dyDescent="0.25">
      <c r="B57" s="41"/>
      <c r="C57" s="128" t="s">
        <v>388</v>
      </c>
      <c r="D57" s="19">
        <v>148</v>
      </c>
      <c r="E57" s="24">
        <f t="shared" si="2"/>
        <v>0.89696969696969697</v>
      </c>
    </row>
    <row r="58" spans="2:5" ht="36" x14ac:dyDescent="0.25">
      <c r="B58" s="41"/>
      <c r="C58" s="128" t="s">
        <v>389</v>
      </c>
      <c r="D58" s="19">
        <v>137</v>
      </c>
      <c r="E58" s="24">
        <f t="shared" si="2"/>
        <v>0.83030303030303032</v>
      </c>
    </row>
    <row r="59" spans="2:5" ht="84" x14ac:dyDescent="0.25">
      <c r="B59" s="41"/>
      <c r="C59" s="128" t="s">
        <v>390</v>
      </c>
      <c r="D59" s="19">
        <v>119</v>
      </c>
      <c r="E59" s="24">
        <f t="shared" si="2"/>
        <v>0.72121212121212119</v>
      </c>
    </row>
    <row r="60" spans="2:5" ht="48" x14ac:dyDescent="0.25">
      <c r="B60" s="41"/>
      <c r="C60" s="128" t="s">
        <v>391</v>
      </c>
      <c r="D60" s="19">
        <v>109</v>
      </c>
      <c r="E60" s="24">
        <f t="shared" si="2"/>
        <v>0.66060606060606064</v>
      </c>
    </row>
    <row r="61" spans="2:5" ht="48" x14ac:dyDescent="0.25">
      <c r="B61" s="41"/>
      <c r="C61" s="128" t="s">
        <v>392</v>
      </c>
      <c r="D61" s="19">
        <v>149</v>
      </c>
      <c r="E61" s="24">
        <f t="shared" si="2"/>
        <v>0.90303030303030307</v>
      </c>
    </row>
    <row r="62" spans="2:5" ht="72" x14ac:dyDescent="0.25">
      <c r="B62" s="41"/>
      <c r="C62" s="128" t="s">
        <v>393</v>
      </c>
      <c r="D62" s="19">
        <v>132</v>
      </c>
      <c r="E62" s="24">
        <f t="shared" si="2"/>
        <v>0.8</v>
      </c>
    </row>
    <row r="63" spans="2:5" ht="24" x14ac:dyDescent="0.25">
      <c r="B63" s="41"/>
      <c r="C63" s="128" t="s">
        <v>394</v>
      </c>
      <c r="D63" s="19">
        <v>119</v>
      </c>
      <c r="E63" s="24">
        <f t="shared" si="2"/>
        <v>0.72121212121212119</v>
      </c>
    </row>
    <row r="64" spans="2:5" ht="36" x14ac:dyDescent="0.25">
      <c r="B64" s="41"/>
      <c r="C64" s="128" t="s">
        <v>395</v>
      </c>
      <c r="D64" s="19">
        <v>120</v>
      </c>
      <c r="E64" s="24">
        <f t="shared" si="2"/>
        <v>0.72727272727272729</v>
      </c>
    </row>
    <row r="65" spans="2:5" x14ac:dyDescent="0.25">
      <c r="B65" s="41"/>
      <c r="C65" s="1"/>
      <c r="E65" s="57"/>
    </row>
    <row r="66" spans="2:5" x14ac:dyDescent="0.25">
      <c r="B66" s="41"/>
      <c r="C66" s="78" t="s">
        <v>463</v>
      </c>
      <c r="D66" s="78"/>
      <c r="E66" s="78"/>
    </row>
    <row r="67" spans="2:5" ht="5.25" customHeight="1" x14ac:dyDescent="0.25">
      <c r="B67" s="41"/>
      <c r="C67" s="46"/>
      <c r="D67" s="46"/>
      <c r="E67" s="46"/>
    </row>
    <row r="68" spans="2:5" x14ac:dyDescent="0.25">
      <c r="B68" s="41"/>
      <c r="C68" s="15" t="s">
        <v>7</v>
      </c>
      <c r="D68" s="15" t="s">
        <v>40</v>
      </c>
      <c r="E68" s="15" t="s">
        <v>48</v>
      </c>
    </row>
    <row r="69" spans="2:5" x14ac:dyDescent="0.25">
      <c r="B69" s="41"/>
      <c r="C69" s="18" t="s">
        <v>0</v>
      </c>
      <c r="D69" s="19">
        <v>37</v>
      </c>
      <c r="E69" s="21">
        <f>D69/$D$17</f>
        <v>0.22424242424242424</v>
      </c>
    </row>
    <row r="70" spans="2:5" x14ac:dyDescent="0.25">
      <c r="B70" s="41"/>
      <c r="C70" s="18" t="s">
        <v>1</v>
      </c>
      <c r="D70" s="19">
        <v>19</v>
      </c>
      <c r="E70" s="21">
        <f t="shared" ref="E70:E75" si="3">D70/$D$17</f>
        <v>0.11515151515151516</v>
      </c>
    </row>
    <row r="71" spans="2:5" x14ac:dyDescent="0.25">
      <c r="B71" s="41"/>
      <c r="C71" s="18" t="s">
        <v>2</v>
      </c>
      <c r="D71" s="19">
        <v>98</v>
      </c>
      <c r="E71" s="21">
        <f t="shared" si="3"/>
        <v>0.59393939393939399</v>
      </c>
    </row>
    <row r="72" spans="2:5" x14ac:dyDescent="0.25">
      <c r="B72" s="41"/>
      <c r="C72" s="18" t="s">
        <v>3</v>
      </c>
      <c r="D72" s="19">
        <v>2</v>
      </c>
      <c r="E72" s="21">
        <f t="shared" si="3"/>
        <v>1.2121212121212121E-2</v>
      </c>
    </row>
    <row r="73" spans="2:5" x14ac:dyDescent="0.25">
      <c r="B73" s="41"/>
      <c r="C73" s="18" t="s">
        <v>4</v>
      </c>
      <c r="D73" s="19">
        <v>2</v>
      </c>
      <c r="E73" s="21">
        <f t="shared" si="3"/>
        <v>1.2121212121212121E-2</v>
      </c>
    </row>
    <row r="74" spans="2:5" x14ac:dyDescent="0.25">
      <c r="B74" s="41"/>
      <c r="C74" s="18" t="s">
        <v>5</v>
      </c>
      <c r="D74" s="19">
        <v>4</v>
      </c>
      <c r="E74" s="21">
        <f t="shared" si="3"/>
        <v>2.4242424242424242E-2</v>
      </c>
    </row>
    <row r="75" spans="2:5" x14ac:dyDescent="0.25">
      <c r="B75" s="41"/>
      <c r="C75" s="18" t="s">
        <v>8</v>
      </c>
      <c r="D75" s="19">
        <v>3</v>
      </c>
      <c r="E75" s="21">
        <f t="shared" si="3"/>
        <v>1.8181818181818181E-2</v>
      </c>
    </row>
    <row r="76" spans="2:5" x14ac:dyDescent="0.25">
      <c r="B76" s="41"/>
      <c r="C76" s="26" t="s">
        <v>375</v>
      </c>
      <c r="D76" s="20">
        <f>SUM(D69:D75)</f>
        <v>165</v>
      </c>
      <c r="E76" s="22">
        <f>SUM(E69:E75)</f>
        <v>1</v>
      </c>
    </row>
    <row r="77" spans="2:5" x14ac:dyDescent="0.25">
      <c r="B77" s="41"/>
      <c r="C77" s="1"/>
      <c r="E77" s="57"/>
    </row>
    <row r="78" spans="2:5" x14ac:dyDescent="0.25">
      <c r="C78" s="78" t="s">
        <v>464</v>
      </c>
      <c r="D78" s="78"/>
      <c r="E78" s="78"/>
    </row>
    <row r="79" spans="2:5" ht="5.25" customHeight="1" x14ac:dyDescent="0.25">
      <c r="C79" s="78"/>
      <c r="D79" s="78"/>
      <c r="E79" s="78"/>
    </row>
    <row r="80" spans="2:5" x14ac:dyDescent="0.25">
      <c r="C80" s="15" t="s">
        <v>7</v>
      </c>
      <c r="D80" s="15" t="s">
        <v>40</v>
      </c>
      <c r="E80" s="15" t="s">
        <v>48</v>
      </c>
    </row>
    <row r="81" spans="3:5" x14ac:dyDescent="0.25">
      <c r="C81" s="18" t="s">
        <v>41</v>
      </c>
      <c r="D81" s="30">
        <v>132</v>
      </c>
      <c r="E81" s="24">
        <f>D81/$D$83</f>
        <v>0.8</v>
      </c>
    </row>
    <row r="82" spans="3:5" x14ac:dyDescent="0.25">
      <c r="C82" s="28" t="s">
        <v>42</v>
      </c>
      <c r="D82" s="19">
        <v>33</v>
      </c>
      <c r="E82" s="29">
        <f>D82/$D$83</f>
        <v>0.2</v>
      </c>
    </row>
    <row r="83" spans="3:5" x14ac:dyDescent="0.25">
      <c r="C83" s="26" t="s">
        <v>375</v>
      </c>
      <c r="D83" s="31">
        <f>SUM(D81:D82)</f>
        <v>165</v>
      </c>
      <c r="E83" s="22">
        <f>SUM(E81:E82)</f>
        <v>1</v>
      </c>
    </row>
    <row r="84" spans="3:5" x14ac:dyDescent="0.25"/>
    <row r="85" spans="3:5" ht="12.75" customHeight="1" x14ac:dyDescent="0.25">
      <c r="C85" s="78" t="s">
        <v>465</v>
      </c>
      <c r="D85" s="78"/>
      <c r="E85" s="78"/>
    </row>
    <row r="86" spans="3:5" ht="5.25" customHeight="1" x14ac:dyDescent="0.25">
      <c r="C86" s="78"/>
      <c r="D86" s="78"/>
      <c r="E86" s="78"/>
    </row>
    <row r="87" spans="3:5" x14ac:dyDescent="0.25">
      <c r="C87" s="15" t="s">
        <v>49</v>
      </c>
      <c r="D87" s="15" t="s">
        <v>40</v>
      </c>
      <c r="E87" s="15" t="s">
        <v>48</v>
      </c>
    </row>
    <row r="88" spans="3:5" x14ac:dyDescent="0.25">
      <c r="C88" s="18" t="s">
        <v>50</v>
      </c>
      <c r="D88" s="19">
        <v>7</v>
      </c>
      <c r="E88" s="24">
        <f>D88/$D$93</f>
        <v>4.2424242424242427E-2</v>
      </c>
    </row>
    <row r="89" spans="3:5" x14ac:dyDescent="0.25">
      <c r="C89" s="18" t="s">
        <v>51</v>
      </c>
      <c r="D89" s="19">
        <v>45</v>
      </c>
      <c r="E89" s="24">
        <f t="shared" ref="E89:E92" si="4">D89/$D$93</f>
        <v>0.27272727272727271</v>
      </c>
    </row>
    <row r="90" spans="3:5" x14ac:dyDescent="0.25">
      <c r="C90" s="18" t="s">
        <v>52</v>
      </c>
      <c r="D90" s="19">
        <v>17</v>
      </c>
      <c r="E90" s="24">
        <f t="shared" si="4"/>
        <v>0.10303030303030303</v>
      </c>
    </row>
    <row r="91" spans="3:5" x14ac:dyDescent="0.25">
      <c r="C91" s="18" t="s">
        <v>53</v>
      </c>
      <c r="D91" s="19">
        <v>78</v>
      </c>
      <c r="E91" s="24">
        <f t="shared" si="4"/>
        <v>0.47272727272727272</v>
      </c>
    </row>
    <row r="92" spans="3:5" x14ac:dyDescent="0.25">
      <c r="C92" s="18" t="s">
        <v>54</v>
      </c>
      <c r="D92" s="19">
        <v>18</v>
      </c>
      <c r="E92" s="24">
        <f t="shared" si="4"/>
        <v>0.10909090909090909</v>
      </c>
    </row>
    <row r="93" spans="3:5" x14ac:dyDescent="0.25">
      <c r="C93" s="26" t="s">
        <v>375</v>
      </c>
      <c r="D93" s="20">
        <f>SUM(D88:D92)</f>
        <v>165</v>
      </c>
      <c r="E93" s="22">
        <f>SUM(E88:E92)</f>
        <v>1</v>
      </c>
    </row>
    <row r="94" spans="3:5" x14ac:dyDescent="0.25">
      <c r="C94" s="77" t="s">
        <v>55</v>
      </c>
    </row>
    <row r="95" spans="3:5" x14ac:dyDescent="0.25"/>
    <row r="96" spans="3:5" ht="12.75" customHeight="1" x14ac:dyDescent="0.25">
      <c r="C96" s="78" t="s">
        <v>466</v>
      </c>
      <c r="D96" s="78"/>
      <c r="E96" s="78"/>
    </row>
    <row r="97" spans="3:7" ht="5.25" customHeight="1" x14ac:dyDescent="0.25">
      <c r="C97" s="46"/>
      <c r="D97" s="46"/>
      <c r="E97" s="46"/>
    </row>
    <row r="98" spans="3:7" x14ac:dyDescent="0.25">
      <c r="C98" s="15" t="s">
        <v>49</v>
      </c>
      <c r="D98" s="15" t="s">
        <v>40</v>
      </c>
      <c r="E98" s="15" t="s">
        <v>48</v>
      </c>
    </row>
    <row r="99" spans="3:7" ht="15" x14ac:dyDescent="0.25">
      <c r="C99" s="18" t="s">
        <v>50</v>
      </c>
      <c r="D99" s="19">
        <v>45</v>
      </c>
      <c r="E99" s="24">
        <f>D99/$D$93</f>
        <v>0.27272727272727271</v>
      </c>
      <c r="F99"/>
      <c r="G99"/>
    </row>
    <row r="100" spans="3:7" ht="15" x14ac:dyDescent="0.25">
      <c r="C100" s="18" t="s">
        <v>51</v>
      </c>
      <c r="D100" s="19">
        <v>15</v>
      </c>
      <c r="E100" s="24">
        <f t="shared" ref="E100:E103" si="5">D100/$D$93</f>
        <v>9.0909090909090912E-2</v>
      </c>
      <c r="F100"/>
      <c r="G100"/>
    </row>
    <row r="101" spans="3:7" ht="15" x14ac:dyDescent="0.25">
      <c r="C101" s="18" t="s">
        <v>52</v>
      </c>
      <c r="D101" s="19">
        <v>87</v>
      </c>
      <c r="E101" s="24">
        <f t="shared" si="5"/>
        <v>0.52727272727272723</v>
      </c>
      <c r="F101"/>
      <c r="G101"/>
    </row>
    <row r="102" spans="3:7" ht="15" x14ac:dyDescent="0.25">
      <c r="C102" s="18" t="s">
        <v>53</v>
      </c>
      <c r="D102" s="19">
        <v>18</v>
      </c>
      <c r="E102" s="24">
        <f t="shared" si="5"/>
        <v>0.10909090909090909</v>
      </c>
      <c r="F102"/>
      <c r="G102"/>
    </row>
    <row r="103" spans="3:7" ht="15" x14ac:dyDescent="0.25">
      <c r="C103" s="18" t="s">
        <v>54</v>
      </c>
      <c r="D103" s="19">
        <v>0</v>
      </c>
      <c r="E103" s="24">
        <f t="shared" si="5"/>
        <v>0</v>
      </c>
      <c r="F103"/>
      <c r="G103"/>
    </row>
    <row r="104" spans="3:7" ht="15" x14ac:dyDescent="0.25">
      <c r="C104" s="26" t="s">
        <v>375</v>
      </c>
      <c r="D104" s="20">
        <f>SUM(D99:D103)</f>
        <v>165</v>
      </c>
      <c r="E104" s="22">
        <f>SUM(E99:E103)</f>
        <v>1</v>
      </c>
      <c r="F104"/>
      <c r="G104"/>
    </row>
    <row r="105" spans="3:7" ht="15" x14ac:dyDescent="0.25">
      <c r="C105" s="77" t="s">
        <v>55</v>
      </c>
      <c r="F105"/>
      <c r="G105"/>
    </row>
    <row r="106" spans="3:7" x14ac:dyDescent="0.25"/>
    <row r="107" spans="3:7" ht="12.75" customHeight="1" x14ac:dyDescent="0.25">
      <c r="C107" s="78" t="s">
        <v>467</v>
      </c>
      <c r="D107" s="78"/>
      <c r="E107" s="78"/>
      <c r="F107" s="78"/>
      <c r="G107" s="78"/>
    </row>
    <row r="108" spans="3:7" ht="5.25" customHeight="1" x14ac:dyDescent="0.25">
      <c r="C108" s="78"/>
      <c r="D108" s="78"/>
      <c r="E108" s="78"/>
      <c r="F108" s="78"/>
      <c r="G108" s="78"/>
    </row>
    <row r="109" spans="3:7" ht="25.5" x14ac:dyDescent="0.25">
      <c r="C109" s="15" t="s">
        <v>61</v>
      </c>
      <c r="D109" s="15" t="s">
        <v>40</v>
      </c>
      <c r="E109" s="15" t="s">
        <v>48</v>
      </c>
      <c r="F109" s="15" t="s">
        <v>62</v>
      </c>
      <c r="G109" s="15" t="s">
        <v>48</v>
      </c>
    </row>
    <row r="110" spans="3:7" x14ac:dyDescent="0.25">
      <c r="C110" s="27" t="s">
        <v>56</v>
      </c>
      <c r="D110" s="19">
        <v>43</v>
      </c>
      <c r="E110" s="24">
        <f>D110/165</f>
        <v>0.26060606060606062</v>
      </c>
      <c r="F110" s="19">
        <v>23</v>
      </c>
      <c r="G110" s="24">
        <f>F110/D110</f>
        <v>0.53488372093023251</v>
      </c>
    </row>
    <row r="111" spans="3:7" x14ac:dyDescent="0.25">
      <c r="C111" s="27" t="s">
        <v>57</v>
      </c>
      <c r="D111" s="19">
        <v>126</v>
      </c>
      <c r="E111" s="24">
        <f t="shared" ref="E111:E113" si="6">D111/165</f>
        <v>0.76363636363636367</v>
      </c>
      <c r="F111" s="19">
        <v>57</v>
      </c>
      <c r="G111" s="24">
        <f t="shared" ref="G111:G113" si="7">F111/D111</f>
        <v>0.45238095238095238</v>
      </c>
    </row>
    <row r="112" spans="3:7" x14ac:dyDescent="0.25">
      <c r="C112" s="27" t="s">
        <v>58</v>
      </c>
      <c r="D112" s="19">
        <v>86</v>
      </c>
      <c r="E112" s="24">
        <f t="shared" si="6"/>
        <v>0.52121212121212124</v>
      </c>
      <c r="F112" s="19">
        <v>43</v>
      </c>
      <c r="G112" s="24">
        <f t="shared" si="7"/>
        <v>0.5</v>
      </c>
    </row>
    <row r="113" spans="3:7" x14ac:dyDescent="0.25">
      <c r="C113" s="27" t="s">
        <v>59</v>
      </c>
      <c r="D113" s="19">
        <v>7</v>
      </c>
      <c r="E113" s="24">
        <f t="shared" si="6"/>
        <v>4.2424242424242427E-2</v>
      </c>
      <c r="F113" s="19">
        <v>4</v>
      </c>
      <c r="G113" s="24">
        <f t="shared" si="7"/>
        <v>0.5714285714285714</v>
      </c>
    </row>
    <row r="114" spans="3:7" x14ac:dyDescent="0.25">
      <c r="C114" s="77" t="s">
        <v>60</v>
      </c>
    </row>
    <row r="115" spans="3:7" x14ac:dyDescent="0.25"/>
    <row r="116" spans="3:7" x14ac:dyDescent="0.25">
      <c r="C116" s="78" t="s">
        <v>468</v>
      </c>
      <c r="D116" s="78"/>
      <c r="E116" s="78"/>
      <c r="F116" s="78"/>
      <c r="G116" s="78"/>
    </row>
    <row r="117" spans="3:7" ht="5.25" customHeight="1" x14ac:dyDescent="0.25">
      <c r="C117" s="78"/>
      <c r="D117" s="78"/>
      <c r="E117" s="78"/>
      <c r="F117" s="78"/>
      <c r="G117" s="78"/>
    </row>
    <row r="118" spans="3:7" ht="25.5" x14ac:dyDescent="0.25">
      <c r="C118" s="32" t="s">
        <v>74</v>
      </c>
      <c r="D118" s="32" t="s">
        <v>72</v>
      </c>
      <c r="E118" s="15" t="s">
        <v>48</v>
      </c>
      <c r="F118" s="32" t="s">
        <v>73</v>
      </c>
      <c r="G118" s="15" t="s">
        <v>48</v>
      </c>
    </row>
    <row r="119" spans="3:7" x14ac:dyDescent="0.25">
      <c r="C119" s="27" t="s">
        <v>63</v>
      </c>
      <c r="D119" s="19">
        <v>61</v>
      </c>
      <c r="E119" s="24">
        <f>D119/165</f>
        <v>0.36969696969696969</v>
      </c>
      <c r="F119" s="19">
        <v>60</v>
      </c>
      <c r="G119" s="24">
        <f>F119/165</f>
        <v>0.36363636363636365</v>
      </c>
    </row>
    <row r="120" spans="3:7" x14ac:dyDescent="0.25">
      <c r="C120" s="27" t="s">
        <v>64</v>
      </c>
      <c r="D120" s="19">
        <v>46</v>
      </c>
      <c r="E120" s="24">
        <f t="shared" ref="E120:E127" si="8">D120/165</f>
        <v>0.27878787878787881</v>
      </c>
      <c r="F120" s="19">
        <v>44</v>
      </c>
      <c r="G120" s="24">
        <f t="shared" ref="G120:G127" si="9">F120/165</f>
        <v>0.26666666666666666</v>
      </c>
    </row>
    <row r="121" spans="3:7" x14ac:dyDescent="0.25">
      <c r="C121" s="27" t="s">
        <v>65</v>
      </c>
      <c r="D121" s="19">
        <v>34</v>
      </c>
      <c r="E121" s="24">
        <f t="shared" si="8"/>
        <v>0.20606060606060606</v>
      </c>
      <c r="F121" s="19">
        <v>30</v>
      </c>
      <c r="G121" s="24">
        <f t="shared" si="9"/>
        <v>0.18181818181818182</v>
      </c>
    </row>
    <row r="122" spans="3:7" x14ac:dyDescent="0.25">
      <c r="C122" s="27" t="s">
        <v>66</v>
      </c>
      <c r="D122" s="19">
        <v>32</v>
      </c>
      <c r="E122" s="24">
        <f t="shared" si="8"/>
        <v>0.19393939393939394</v>
      </c>
      <c r="F122" s="19">
        <v>28</v>
      </c>
      <c r="G122" s="24">
        <f t="shared" si="9"/>
        <v>0.16969696969696971</v>
      </c>
    </row>
    <row r="123" spans="3:7" x14ac:dyDescent="0.25">
      <c r="C123" s="27" t="s">
        <v>67</v>
      </c>
      <c r="D123" s="19">
        <v>113</v>
      </c>
      <c r="E123" s="24">
        <f t="shared" si="8"/>
        <v>0.68484848484848482</v>
      </c>
      <c r="F123" s="19">
        <v>114</v>
      </c>
      <c r="G123" s="24">
        <f t="shared" si="9"/>
        <v>0.69090909090909092</v>
      </c>
    </row>
    <row r="124" spans="3:7" x14ac:dyDescent="0.25">
      <c r="C124" s="27" t="s">
        <v>68</v>
      </c>
      <c r="D124" s="19">
        <v>86</v>
      </c>
      <c r="E124" s="24">
        <f t="shared" si="8"/>
        <v>0.52121212121212124</v>
      </c>
      <c r="F124" s="19">
        <v>87</v>
      </c>
      <c r="G124" s="24">
        <f t="shared" si="9"/>
        <v>0.52727272727272723</v>
      </c>
    </row>
    <row r="125" spans="3:7" x14ac:dyDescent="0.25">
      <c r="C125" s="27" t="s">
        <v>69</v>
      </c>
      <c r="D125" s="19">
        <v>27</v>
      </c>
      <c r="E125" s="24">
        <f t="shared" si="8"/>
        <v>0.16363636363636364</v>
      </c>
      <c r="F125" s="19">
        <v>30</v>
      </c>
      <c r="G125" s="24">
        <f t="shared" si="9"/>
        <v>0.18181818181818182</v>
      </c>
    </row>
    <row r="126" spans="3:7" x14ac:dyDescent="0.25">
      <c r="C126" s="27" t="s">
        <v>70</v>
      </c>
      <c r="D126" s="19">
        <v>24</v>
      </c>
      <c r="E126" s="24">
        <f t="shared" si="8"/>
        <v>0.14545454545454545</v>
      </c>
      <c r="F126" s="19">
        <v>27</v>
      </c>
      <c r="G126" s="24">
        <f t="shared" si="9"/>
        <v>0.16363636363636364</v>
      </c>
    </row>
    <row r="127" spans="3:7" x14ac:dyDescent="0.25">
      <c r="C127" s="27" t="s">
        <v>71</v>
      </c>
      <c r="D127" s="19">
        <v>2</v>
      </c>
      <c r="E127" s="24">
        <f t="shared" si="8"/>
        <v>1.2121212121212121E-2</v>
      </c>
      <c r="F127" s="19">
        <v>2</v>
      </c>
      <c r="G127" s="24">
        <f t="shared" si="9"/>
        <v>1.2121212121212121E-2</v>
      </c>
    </row>
    <row r="128" spans="3:7" x14ac:dyDescent="0.25">
      <c r="C128" s="33" t="s">
        <v>396</v>
      </c>
    </row>
    <row r="129" spans="3:5" x14ac:dyDescent="0.25"/>
    <row r="130" spans="3:5" x14ac:dyDescent="0.25">
      <c r="C130" s="78" t="s">
        <v>579</v>
      </c>
      <c r="D130" s="78"/>
      <c r="E130" s="78"/>
    </row>
    <row r="131" spans="3:5" ht="5.25" customHeight="1" x14ac:dyDescent="0.25">
      <c r="C131" s="78"/>
      <c r="D131" s="78"/>
      <c r="E131" s="78"/>
    </row>
    <row r="132" spans="3:5" x14ac:dyDescent="0.25">
      <c r="C132" s="15" t="s">
        <v>81</v>
      </c>
      <c r="D132" s="15" t="s">
        <v>40</v>
      </c>
      <c r="E132" s="15" t="s">
        <v>48</v>
      </c>
    </row>
    <row r="133" spans="3:5" x14ac:dyDescent="0.25">
      <c r="C133" s="16" t="s">
        <v>75</v>
      </c>
      <c r="D133" s="19">
        <v>126</v>
      </c>
      <c r="E133" s="24">
        <f>D133/165</f>
        <v>0.76363636363636367</v>
      </c>
    </row>
    <row r="134" spans="3:5" ht="25.5" x14ac:dyDescent="0.25">
      <c r="C134" s="16" t="s">
        <v>76</v>
      </c>
      <c r="D134" s="19">
        <v>125</v>
      </c>
      <c r="E134" s="24">
        <f t="shared" ref="E134:E138" si="10">D134/165</f>
        <v>0.75757575757575757</v>
      </c>
    </row>
    <row r="135" spans="3:5" x14ac:dyDescent="0.25">
      <c r="C135" s="16" t="s">
        <v>77</v>
      </c>
      <c r="D135" s="19">
        <v>96</v>
      </c>
      <c r="E135" s="24">
        <f t="shared" si="10"/>
        <v>0.58181818181818179</v>
      </c>
    </row>
    <row r="136" spans="3:5" x14ac:dyDescent="0.25">
      <c r="C136" s="16" t="s">
        <v>78</v>
      </c>
      <c r="D136" s="19">
        <v>93</v>
      </c>
      <c r="E136" s="24">
        <f t="shared" si="10"/>
        <v>0.5636363636363636</v>
      </c>
    </row>
    <row r="137" spans="3:5" x14ac:dyDescent="0.25">
      <c r="C137" s="16" t="s">
        <v>79</v>
      </c>
      <c r="D137" s="19">
        <v>67</v>
      </c>
      <c r="E137" s="24">
        <f t="shared" si="10"/>
        <v>0.40606060606060607</v>
      </c>
    </row>
    <row r="138" spans="3:5" x14ac:dyDescent="0.25">
      <c r="C138" s="16" t="s">
        <v>80</v>
      </c>
      <c r="D138" s="19">
        <v>9</v>
      </c>
      <c r="E138" s="24">
        <f t="shared" si="10"/>
        <v>5.4545454545454543E-2</v>
      </c>
    </row>
    <row r="139" spans="3:5" x14ac:dyDescent="0.25">
      <c r="C139" s="85" t="s">
        <v>607</v>
      </c>
      <c r="D139" s="56"/>
      <c r="E139" s="56"/>
    </row>
    <row r="140" spans="3:5" x14ac:dyDescent="0.25"/>
    <row r="141" spans="3:5" ht="12.75" customHeight="1" x14ac:dyDescent="0.25">
      <c r="C141" s="78" t="s">
        <v>580</v>
      </c>
      <c r="D141" s="78"/>
      <c r="E141" s="78"/>
    </row>
    <row r="142" spans="3:5" ht="5.25" customHeight="1" x14ac:dyDescent="0.25">
      <c r="C142" s="78"/>
      <c r="D142" s="78"/>
      <c r="E142" s="78"/>
    </row>
    <row r="143" spans="3:5" x14ac:dyDescent="0.25">
      <c r="C143" s="15" t="s">
        <v>7</v>
      </c>
      <c r="D143" s="15" t="s">
        <v>40</v>
      </c>
      <c r="E143" s="15" t="s">
        <v>48</v>
      </c>
    </row>
    <row r="144" spans="3:5" ht="25.5" x14ac:dyDescent="0.25">
      <c r="C144" s="16" t="s">
        <v>82</v>
      </c>
      <c r="D144" s="19">
        <v>108</v>
      </c>
      <c r="E144" s="24">
        <f>D144/165</f>
        <v>0.65454545454545454</v>
      </c>
    </row>
    <row r="145" spans="3:5" x14ac:dyDescent="0.25">
      <c r="C145" s="16" t="s">
        <v>83</v>
      </c>
      <c r="D145" s="19">
        <v>92</v>
      </c>
      <c r="E145" s="24">
        <f t="shared" ref="E145:E150" si="11">D145/165</f>
        <v>0.55757575757575761</v>
      </c>
    </row>
    <row r="146" spans="3:5" x14ac:dyDescent="0.25">
      <c r="C146" s="16" t="s">
        <v>84</v>
      </c>
      <c r="D146" s="19">
        <v>91</v>
      </c>
      <c r="E146" s="24">
        <f t="shared" si="11"/>
        <v>0.55151515151515151</v>
      </c>
    </row>
    <row r="147" spans="3:5" ht="25.5" x14ac:dyDescent="0.25">
      <c r="C147" s="16" t="s">
        <v>85</v>
      </c>
      <c r="D147" s="19">
        <v>68</v>
      </c>
      <c r="E147" s="24">
        <f t="shared" si="11"/>
        <v>0.41212121212121211</v>
      </c>
    </row>
    <row r="148" spans="3:5" x14ac:dyDescent="0.25">
      <c r="C148" s="16" t="s">
        <v>86</v>
      </c>
      <c r="D148" s="19">
        <v>80</v>
      </c>
      <c r="E148" s="24">
        <f t="shared" si="11"/>
        <v>0.48484848484848486</v>
      </c>
    </row>
    <row r="149" spans="3:5" ht="25.5" x14ac:dyDescent="0.25">
      <c r="C149" s="16" t="s">
        <v>87</v>
      </c>
      <c r="D149" s="19">
        <v>80</v>
      </c>
      <c r="E149" s="24">
        <f t="shared" si="11"/>
        <v>0.48484848484848486</v>
      </c>
    </row>
    <row r="150" spans="3:5" x14ac:dyDescent="0.25">
      <c r="C150" s="16" t="s">
        <v>88</v>
      </c>
      <c r="D150" s="19">
        <v>17</v>
      </c>
      <c r="E150" s="24">
        <f t="shared" si="11"/>
        <v>0.10303030303030303</v>
      </c>
    </row>
    <row r="151" spans="3:5" x14ac:dyDescent="0.25">
      <c r="C151" s="94" t="s">
        <v>606</v>
      </c>
      <c r="D151" s="94"/>
      <c r="E151" s="94"/>
    </row>
    <row r="152" spans="3:5" x14ac:dyDescent="0.25"/>
    <row r="153" spans="3:5" x14ac:dyDescent="0.25">
      <c r="C153" s="78" t="s">
        <v>581</v>
      </c>
      <c r="D153" s="78"/>
      <c r="E153" s="78"/>
    </row>
    <row r="154" spans="3:5" ht="5.25" customHeight="1" x14ac:dyDescent="0.25">
      <c r="C154" s="23"/>
      <c r="D154" s="23"/>
      <c r="E154" s="23"/>
    </row>
    <row r="155" spans="3:5" x14ac:dyDescent="0.25">
      <c r="C155" s="15" t="s">
        <v>7</v>
      </c>
      <c r="D155" s="15" t="s">
        <v>40</v>
      </c>
      <c r="E155" s="15" t="s">
        <v>48</v>
      </c>
    </row>
    <row r="156" spans="3:5" x14ac:dyDescent="0.25">
      <c r="C156" s="18" t="s">
        <v>41</v>
      </c>
      <c r="D156" s="30">
        <v>112</v>
      </c>
      <c r="E156" s="24">
        <f>D156/$D$158</f>
        <v>0.67878787878787883</v>
      </c>
    </row>
    <row r="157" spans="3:5" x14ac:dyDescent="0.25">
      <c r="C157" s="28" t="s">
        <v>42</v>
      </c>
      <c r="D157" s="19">
        <v>53</v>
      </c>
      <c r="E157" s="24">
        <f>D157/$D$158</f>
        <v>0.32121212121212123</v>
      </c>
    </row>
    <row r="158" spans="3:5" x14ac:dyDescent="0.25">
      <c r="C158" s="26" t="s">
        <v>375</v>
      </c>
      <c r="D158" s="31">
        <f>SUM(D156:D157)</f>
        <v>165</v>
      </c>
      <c r="E158" s="22">
        <f>SUM(E156:E157)</f>
        <v>1</v>
      </c>
    </row>
    <row r="159" spans="3:5" x14ac:dyDescent="0.25"/>
    <row r="160" spans="3:5" x14ac:dyDescent="0.25">
      <c r="C160" s="78" t="s">
        <v>582</v>
      </c>
      <c r="D160" s="78"/>
      <c r="E160" s="78"/>
    </row>
    <row r="161" spans="3:5" ht="5.25" customHeight="1" x14ac:dyDescent="0.25">
      <c r="C161" s="78"/>
      <c r="D161" s="78"/>
      <c r="E161" s="78"/>
    </row>
    <row r="162" spans="3:5" x14ac:dyDescent="0.25">
      <c r="C162" s="15" t="s">
        <v>7</v>
      </c>
      <c r="D162" s="15" t="s">
        <v>40</v>
      </c>
      <c r="E162" s="15" t="s">
        <v>48</v>
      </c>
    </row>
    <row r="163" spans="3:5" x14ac:dyDescent="0.25">
      <c r="C163" s="18" t="s">
        <v>41</v>
      </c>
      <c r="D163" s="30">
        <v>108</v>
      </c>
      <c r="E163" s="24">
        <f>D163/$D$165</f>
        <v>0.65454545454545454</v>
      </c>
    </row>
    <row r="164" spans="3:5" x14ac:dyDescent="0.25">
      <c r="C164" s="28" t="s">
        <v>42</v>
      </c>
      <c r="D164" s="19">
        <v>57</v>
      </c>
      <c r="E164" s="24">
        <f>D164/$D$165</f>
        <v>0.34545454545454546</v>
      </c>
    </row>
    <row r="165" spans="3:5" x14ac:dyDescent="0.25">
      <c r="C165" s="26" t="s">
        <v>375</v>
      </c>
      <c r="D165" s="31">
        <f>SUM(D163:D164)</f>
        <v>165</v>
      </c>
      <c r="E165" s="22">
        <f>SUM(E163:E164)</f>
        <v>1</v>
      </c>
    </row>
    <row r="166" spans="3:5" x14ac:dyDescent="0.25"/>
    <row r="167" spans="3:5" x14ac:dyDescent="0.25">
      <c r="C167" s="78" t="s">
        <v>583</v>
      </c>
      <c r="D167" s="78"/>
      <c r="E167" s="78"/>
    </row>
    <row r="168" spans="3:5" ht="5.25" customHeight="1" x14ac:dyDescent="0.25">
      <c r="C168" s="46"/>
      <c r="D168" s="46"/>
      <c r="E168" s="46"/>
    </row>
    <row r="169" spans="3:5" x14ac:dyDescent="0.25">
      <c r="C169" s="15" t="s">
        <v>7</v>
      </c>
      <c r="D169" s="15" t="s">
        <v>40</v>
      </c>
      <c r="E169" s="15" t="s">
        <v>48</v>
      </c>
    </row>
    <row r="170" spans="3:5" x14ac:dyDescent="0.25">
      <c r="C170" s="18" t="s">
        <v>0</v>
      </c>
      <c r="D170" s="19">
        <v>81</v>
      </c>
      <c r="E170" s="21">
        <f>D170/$D$177</f>
        <v>0.49090909090909091</v>
      </c>
    </row>
    <row r="171" spans="3:5" x14ac:dyDescent="0.25">
      <c r="C171" s="18" t="s">
        <v>1</v>
      </c>
      <c r="D171" s="19">
        <v>46</v>
      </c>
      <c r="E171" s="21">
        <f t="shared" ref="E171:E176" si="12">D171/$D$177</f>
        <v>0.27878787878787881</v>
      </c>
    </row>
    <row r="172" spans="3:5" x14ac:dyDescent="0.25">
      <c r="C172" s="18" t="s">
        <v>2</v>
      </c>
      <c r="D172" s="19">
        <v>21</v>
      </c>
      <c r="E172" s="21">
        <f t="shared" si="12"/>
        <v>0.12727272727272726</v>
      </c>
    </row>
    <row r="173" spans="3:5" x14ac:dyDescent="0.25">
      <c r="C173" s="18" t="s">
        <v>3</v>
      </c>
      <c r="D173" s="19">
        <v>6</v>
      </c>
      <c r="E173" s="21">
        <f t="shared" si="12"/>
        <v>3.6363636363636362E-2</v>
      </c>
    </row>
    <row r="174" spans="3:5" x14ac:dyDescent="0.25">
      <c r="C174" s="18" t="s">
        <v>4</v>
      </c>
      <c r="D174" s="19">
        <v>0</v>
      </c>
      <c r="E174" s="21">
        <f t="shared" si="12"/>
        <v>0</v>
      </c>
    </row>
    <row r="175" spans="3:5" x14ac:dyDescent="0.25">
      <c r="C175" s="18" t="s">
        <v>5</v>
      </c>
      <c r="D175" s="19">
        <v>6</v>
      </c>
      <c r="E175" s="21">
        <f t="shared" si="12"/>
        <v>3.6363636363636362E-2</v>
      </c>
    </row>
    <row r="176" spans="3:5" x14ac:dyDescent="0.25">
      <c r="C176" s="18" t="s">
        <v>8</v>
      </c>
      <c r="D176" s="19">
        <v>5</v>
      </c>
      <c r="E176" s="21">
        <f t="shared" si="12"/>
        <v>3.0303030303030304E-2</v>
      </c>
    </row>
    <row r="177" spans="3:6" x14ac:dyDescent="0.25">
      <c r="C177" s="26" t="s">
        <v>375</v>
      </c>
      <c r="D177" s="20">
        <f>SUM(D170:D176)</f>
        <v>165</v>
      </c>
      <c r="E177" s="22">
        <f>SUM(E170:E176)</f>
        <v>1</v>
      </c>
    </row>
    <row r="178" spans="3:6" ht="12.75" customHeight="1" x14ac:dyDescent="0.25">
      <c r="C178" s="79" t="s">
        <v>605</v>
      </c>
      <c r="D178" s="44"/>
      <c r="E178" s="44"/>
    </row>
    <row r="179" spans="3:6" x14ac:dyDescent="0.25">
      <c r="C179" s="44"/>
      <c r="D179" s="44"/>
      <c r="E179" s="44"/>
    </row>
    <row r="180" spans="3:6" ht="12.75" customHeight="1" x14ac:dyDescent="0.25">
      <c r="C180" s="78" t="s">
        <v>584</v>
      </c>
      <c r="D180" s="78"/>
      <c r="E180" s="78"/>
    </row>
    <row r="181" spans="3:6" ht="5.25" customHeight="1" x14ac:dyDescent="0.25">
      <c r="C181" s="23"/>
      <c r="D181" s="23"/>
      <c r="E181" s="23"/>
    </row>
    <row r="182" spans="3:6" x14ac:dyDescent="0.25">
      <c r="C182" s="15" t="s">
        <v>95</v>
      </c>
      <c r="D182" s="15" t="s">
        <v>40</v>
      </c>
      <c r="E182" s="15" t="s">
        <v>48</v>
      </c>
    </row>
    <row r="183" spans="3:6" x14ac:dyDescent="0.25">
      <c r="C183" s="27" t="s">
        <v>89</v>
      </c>
      <c r="D183" s="19">
        <v>136</v>
      </c>
      <c r="E183" s="21">
        <f>D183/165</f>
        <v>0.82424242424242422</v>
      </c>
    </row>
    <row r="184" spans="3:6" x14ac:dyDescent="0.25">
      <c r="C184" s="27" t="s">
        <v>90</v>
      </c>
      <c r="D184" s="19">
        <v>154</v>
      </c>
      <c r="E184" s="21">
        <f t="shared" ref="E184:E189" si="13">D184/165</f>
        <v>0.93333333333333335</v>
      </c>
    </row>
    <row r="185" spans="3:6" x14ac:dyDescent="0.25">
      <c r="C185" s="27" t="s">
        <v>91</v>
      </c>
      <c r="D185" s="19">
        <v>60</v>
      </c>
      <c r="E185" s="21">
        <f t="shared" si="13"/>
        <v>0.36363636363636365</v>
      </c>
    </row>
    <row r="186" spans="3:6" x14ac:dyDescent="0.25">
      <c r="C186" s="27" t="s">
        <v>92</v>
      </c>
      <c r="D186" s="19">
        <v>87</v>
      </c>
      <c r="E186" s="21">
        <f t="shared" si="13"/>
        <v>0.52727272727272723</v>
      </c>
    </row>
    <row r="187" spans="3:6" x14ac:dyDescent="0.25">
      <c r="C187" s="27" t="s">
        <v>93</v>
      </c>
      <c r="D187" s="19">
        <v>61</v>
      </c>
      <c r="E187" s="21">
        <f t="shared" si="13"/>
        <v>0.36969696969696969</v>
      </c>
    </row>
    <row r="188" spans="3:6" x14ac:dyDescent="0.25">
      <c r="C188" s="27" t="s">
        <v>94</v>
      </c>
      <c r="D188" s="19">
        <v>43</v>
      </c>
      <c r="E188" s="21">
        <f t="shared" si="13"/>
        <v>0.26060606060606062</v>
      </c>
    </row>
    <row r="189" spans="3:6" x14ac:dyDescent="0.25">
      <c r="C189" s="27" t="s">
        <v>88</v>
      </c>
      <c r="D189" s="19">
        <v>9</v>
      </c>
      <c r="E189" s="21">
        <f t="shared" si="13"/>
        <v>5.4545454545454543E-2</v>
      </c>
    </row>
    <row r="190" spans="3:6" x14ac:dyDescent="0.25">
      <c r="C190" s="99" t="s">
        <v>604</v>
      </c>
      <c r="D190" s="99"/>
      <c r="E190" s="99"/>
    </row>
    <row r="191" spans="3:6" x14ac:dyDescent="0.25"/>
    <row r="192" spans="3:6" ht="12.75" customHeight="1" x14ac:dyDescent="0.25">
      <c r="C192" s="78" t="s">
        <v>585</v>
      </c>
      <c r="D192" s="78"/>
      <c r="E192" s="78"/>
      <c r="F192" s="78"/>
    </row>
    <row r="193" spans="3:7" ht="5.25" customHeight="1" x14ac:dyDescent="0.25">
      <c r="C193" s="46"/>
      <c r="D193" s="46"/>
      <c r="E193" s="46"/>
      <c r="F193" s="46"/>
    </row>
    <row r="194" spans="3:7" ht="25.5" x14ac:dyDescent="0.25">
      <c r="C194" s="15" t="s">
        <v>96</v>
      </c>
      <c r="D194" s="15" t="s">
        <v>98</v>
      </c>
      <c r="E194" s="15" t="s">
        <v>99</v>
      </c>
      <c r="F194" s="15" t="s">
        <v>100</v>
      </c>
      <c r="G194" s="15" t="s">
        <v>97</v>
      </c>
    </row>
    <row r="195" spans="3:7" ht="51" x14ac:dyDescent="0.25">
      <c r="C195" s="27" t="s">
        <v>397</v>
      </c>
      <c r="D195" s="19">
        <v>749</v>
      </c>
      <c r="E195" s="19">
        <v>540</v>
      </c>
      <c r="F195" s="34">
        <f t="shared" ref="F195:F225" si="14">E195/D195</f>
        <v>0.72096128170894525</v>
      </c>
      <c r="G195" s="19">
        <v>57</v>
      </c>
    </row>
    <row r="196" spans="3:7" x14ac:dyDescent="0.25">
      <c r="C196" s="27" t="s">
        <v>398</v>
      </c>
      <c r="D196" s="19">
        <v>1291</v>
      </c>
      <c r="E196" s="19">
        <v>1014</v>
      </c>
      <c r="F196" s="34">
        <f t="shared" si="14"/>
        <v>0.78543764523625093</v>
      </c>
      <c r="G196" s="19">
        <v>63</v>
      </c>
    </row>
    <row r="197" spans="3:7" ht="38.25" x14ac:dyDescent="0.25">
      <c r="C197" s="27" t="s">
        <v>399</v>
      </c>
      <c r="D197" s="19">
        <v>1528</v>
      </c>
      <c r="E197" s="19">
        <v>1028</v>
      </c>
      <c r="F197" s="34">
        <f t="shared" si="14"/>
        <v>0.67277486910994766</v>
      </c>
      <c r="G197" s="19">
        <v>75</v>
      </c>
    </row>
    <row r="198" spans="3:7" ht="25.5" x14ac:dyDescent="0.25">
      <c r="C198" s="27" t="s">
        <v>400</v>
      </c>
      <c r="D198" s="19">
        <v>363</v>
      </c>
      <c r="E198" s="19">
        <v>273</v>
      </c>
      <c r="F198" s="34">
        <f t="shared" si="14"/>
        <v>0.75206611570247939</v>
      </c>
      <c r="G198" s="19">
        <v>17</v>
      </c>
    </row>
    <row r="199" spans="3:7" ht="15.75" customHeight="1" x14ac:dyDescent="0.25">
      <c r="C199" s="27" t="s">
        <v>401</v>
      </c>
      <c r="D199" s="19">
        <v>414</v>
      </c>
      <c r="E199" s="19">
        <v>301</v>
      </c>
      <c r="F199" s="34">
        <f t="shared" si="14"/>
        <v>0.72705314009661837</v>
      </c>
      <c r="G199" s="19">
        <v>24</v>
      </c>
    </row>
    <row r="200" spans="3:7" ht="38.25" x14ac:dyDescent="0.25">
      <c r="C200" s="27" t="s">
        <v>402</v>
      </c>
      <c r="D200" s="19">
        <v>1526</v>
      </c>
      <c r="E200" s="19">
        <v>1153</v>
      </c>
      <c r="F200" s="34">
        <f t="shared" si="14"/>
        <v>0.75557011795543905</v>
      </c>
      <c r="G200" s="19">
        <v>158</v>
      </c>
    </row>
    <row r="201" spans="3:7" x14ac:dyDescent="0.25">
      <c r="C201" s="27" t="s">
        <v>403</v>
      </c>
      <c r="D201" s="19">
        <v>441</v>
      </c>
      <c r="E201" s="19">
        <v>339</v>
      </c>
      <c r="F201" s="34">
        <f t="shared" si="14"/>
        <v>0.76870748299319724</v>
      </c>
      <c r="G201" s="19">
        <v>49</v>
      </c>
    </row>
    <row r="202" spans="3:7" x14ac:dyDescent="0.25">
      <c r="C202" s="27" t="s">
        <v>404</v>
      </c>
      <c r="D202" s="19">
        <v>190</v>
      </c>
      <c r="E202" s="19">
        <v>160</v>
      </c>
      <c r="F202" s="34">
        <f t="shared" si="14"/>
        <v>0.84210526315789469</v>
      </c>
      <c r="G202" s="19">
        <v>19</v>
      </c>
    </row>
    <row r="203" spans="3:7" ht="25.5" x14ac:dyDescent="0.25">
      <c r="C203" s="27" t="s">
        <v>405</v>
      </c>
      <c r="D203" s="19">
        <v>126</v>
      </c>
      <c r="E203" s="19">
        <v>117</v>
      </c>
      <c r="F203" s="34">
        <f t="shared" si="14"/>
        <v>0.9285714285714286</v>
      </c>
      <c r="G203" s="19">
        <v>11</v>
      </c>
    </row>
    <row r="204" spans="3:7" ht="25.5" x14ac:dyDescent="0.25">
      <c r="C204" s="27" t="s">
        <v>406</v>
      </c>
      <c r="D204" s="19">
        <v>40</v>
      </c>
      <c r="E204" s="19">
        <v>35</v>
      </c>
      <c r="F204" s="34">
        <f t="shared" si="14"/>
        <v>0.875</v>
      </c>
      <c r="G204" s="19">
        <v>17</v>
      </c>
    </row>
    <row r="205" spans="3:7" ht="25.5" customHeight="1" x14ac:dyDescent="0.25">
      <c r="C205" s="27" t="s">
        <v>407</v>
      </c>
      <c r="D205" s="19">
        <v>131</v>
      </c>
      <c r="E205" s="19">
        <v>88</v>
      </c>
      <c r="F205" s="34">
        <f t="shared" si="14"/>
        <v>0.6717557251908397</v>
      </c>
      <c r="G205" s="19">
        <v>14</v>
      </c>
    </row>
    <row r="206" spans="3:7" ht="25.5" x14ac:dyDescent="0.25">
      <c r="C206" s="27" t="s">
        <v>408</v>
      </c>
      <c r="D206" s="19">
        <v>210</v>
      </c>
      <c r="E206" s="19">
        <v>187</v>
      </c>
      <c r="F206" s="34">
        <f t="shared" si="14"/>
        <v>0.89047619047619042</v>
      </c>
      <c r="G206" s="19">
        <v>26</v>
      </c>
    </row>
    <row r="207" spans="3:7" ht="15.75" customHeight="1" x14ac:dyDescent="0.25">
      <c r="C207" s="27" t="s">
        <v>409</v>
      </c>
      <c r="D207" s="19">
        <v>147</v>
      </c>
      <c r="E207" s="19">
        <v>135</v>
      </c>
      <c r="F207" s="34">
        <f t="shared" si="14"/>
        <v>0.91836734693877553</v>
      </c>
      <c r="G207" s="19">
        <v>26</v>
      </c>
    </row>
    <row r="208" spans="3:7" ht="15.75" customHeight="1" x14ac:dyDescent="0.25">
      <c r="C208" s="27" t="s">
        <v>410</v>
      </c>
      <c r="D208" s="19">
        <v>459</v>
      </c>
      <c r="E208" s="19">
        <v>366</v>
      </c>
      <c r="F208" s="34">
        <f t="shared" si="14"/>
        <v>0.79738562091503273</v>
      </c>
      <c r="G208" s="19">
        <v>59</v>
      </c>
    </row>
    <row r="209" spans="3:7" ht="15.75" customHeight="1" x14ac:dyDescent="0.25">
      <c r="C209" s="27" t="s">
        <v>411</v>
      </c>
      <c r="D209" s="19">
        <v>286</v>
      </c>
      <c r="E209" s="19">
        <v>264</v>
      </c>
      <c r="F209" s="34">
        <f t="shared" si="14"/>
        <v>0.92307692307692313</v>
      </c>
      <c r="G209" s="19">
        <v>35</v>
      </c>
    </row>
    <row r="210" spans="3:7" x14ac:dyDescent="0.25">
      <c r="C210" s="27" t="s">
        <v>412</v>
      </c>
      <c r="D210" s="19">
        <v>96</v>
      </c>
      <c r="E210" s="19">
        <v>101</v>
      </c>
      <c r="F210" s="34">
        <f t="shared" si="14"/>
        <v>1.0520833333333333</v>
      </c>
      <c r="G210" s="19">
        <v>21</v>
      </c>
    </row>
    <row r="211" spans="3:7" ht="25.5" x14ac:dyDescent="0.25">
      <c r="C211" s="27" t="s">
        <v>413</v>
      </c>
      <c r="D211" s="19">
        <v>156</v>
      </c>
      <c r="E211" s="19">
        <v>131</v>
      </c>
      <c r="F211" s="34">
        <f t="shared" si="14"/>
        <v>0.83974358974358976</v>
      </c>
      <c r="G211" s="19">
        <v>25</v>
      </c>
    </row>
    <row r="212" spans="3:7" ht="25.5" x14ac:dyDescent="0.25">
      <c r="C212" s="27" t="s">
        <v>414</v>
      </c>
      <c r="D212" s="19">
        <v>275</v>
      </c>
      <c r="E212" s="19">
        <v>254</v>
      </c>
      <c r="F212" s="34">
        <f t="shared" si="14"/>
        <v>0.92363636363636359</v>
      </c>
      <c r="G212" s="19">
        <v>46</v>
      </c>
    </row>
    <row r="213" spans="3:7" ht="25.5" x14ac:dyDescent="0.25">
      <c r="C213" s="27" t="s">
        <v>415</v>
      </c>
      <c r="D213" s="19">
        <v>206</v>
      </c>
      <c r="E213" s="19">
        <v>198</v>
      </c>
      <c r="F213" s="34">
        <f t="shared" si="14"/>
        <v>0.96116504854368934</v>
      </c>
      <c r="G213" s="19">
        <v>42</v>
      </c>
    </row>
    <row r="214" spans="3:7" ht="25.5" x14ac:dyDescent="0.25">
      <c r="C214" s="27" t="s">
        <v>416</v>
      </c>
      <c r="D214" s="19">
        <v>67</v>
      </c>
      <c r="E214" s="19">
        <v>59</v>
      </c>
      <c r="F214" s="34">
        <f t="shared" si="14"/>
        <v>0.88059701492537312</v>
      </c>
      <c r="G214" s="19">
        <v>25</v>
      </c>
    </row>
    <row r="215" spans="3:7" ht="15.75" customHeight="1" x14ac:dyDescent="0.25">
      <c r="C215" s="27" t="s">
        <v>417</v>
      </c>
      <c r="D215" s="19">
        <v>134</v>
      </c>
      <c r="E215" s="19">
        <v>111</v>
      </c>
      <c r="F215" s="34">
        <f t="shared" si="14"/>
        <v>0.82835820895522383</v>
      </c>
      <c r="G215" s="19">
        <v>25</v>
      </c>
    </row>
    <row r="216" spans="3:7" ht="25.5" x14ac:dyDescent="0.25">
      <c r="C216" s="27" t="s">
        <v>418</v>
      </c>
      <c r="D216" s="19">
        <v>219</v>
      </c>
      <c r="E216" s="19">
        <v>192</v>
      </c>
      <c r="F216" s="34">
        <f t="shared" si="14"/>
        <v>0.87671232876712324</v>
      </c>
      <c r="G216" s="19">
        <v>40</v>
      </c>
    </row>
    <row r="217" spans="3:7" x14ac:dyDescent="0.25">
      <c r="C217" s="27" t="s">
        <v>419</v>
      </c>
      <c r="D217" s="19">
        <v>218</v>
      </c>
      <c r="E217" s="19">
        <v>193</v>
      </c>
      <c r="F217" s="34">
        <f t="shared" si="14"/>
        <v>0.88532110091743121</v>
      </c>
      <c r="G217" s="19">
        <v>37</v>
      </c>
    </row>
    <row r="218" spans="3:7" ht="25.5" x14ac:dyDescent="0.25">
      <c r="C218" s="27" t="s">
        <v>420</v>
      </c>
      <c r="D218" s="19">
        <v>126</v>
      </c>
      <c r="E218" s="19">
        <v>271</v>
      </c>
      <c r="F218" s="34">
        <f t="shared" si="14"/>
        <v>2.1507936507936507</v>
      </c>
      <c r="G218" s="19">
        <v>185</v>
      </c>
    </row>
    <row r="219" spans="3:7" ht="25.5" x14ac:dyDescent="0.25">
      <c r="C219" s="27" t="s">
        <v>421</v>
      </c>
      <c r="D219" s="19">
        <v>578</v>
      </c>
      <c r="E219" s="19">
        <v>575</v>
      </c>
      <c r="F219" s="34">
        <f t="shared" si="14"/>
        <v>0.99480968858131491</v>
      </c>
      <c r="G219" s="19">
        <v>44</v>
      </c>
    </row>
    <row r="220" spans="3:7" ht="25.5" x14ac:dyDescent="0.25">
      <c r="C220" s="27" t="s">
        <v>422</v>
      </c>
      <c r="D220" s="19">
        <v>149</v>
      </c>
      <c r="E220" s="19">
        <v>145</v>
      </c>
      <c r="F220" s="34">
        <f t="shared" si="14"/>
        <v>0.97315436241610742</v>
      </c>
      <c r="G220" s="19">
        <v>36</v>
      </c>
    </row>
    <row r="221" spans="3:7" x14ac:dyDescent="0.25">
      <c r="C221" s="27" t="s">
        <v>423</v>
      </c>
      <c r="D221" s="19">
        <v>427</v>
      </c>
      <c r="E221" s="19">
        <v>469</v>
      </c>
      <c r="F221" s="34">
        <f t="shared" si="14"/>
        <v>1.098360655737705</v>
      </c>
      <c r="G221" s="19">
        <v>77</v>
      </c>
    </row>
    <row r="222" spans="3:7" ht="38.25" x14ac:dyDescent="0.25">
      <c r="C222" s="27" t="s">
        <v>424</v>
      </c>
      <c r="D222" s="19">
        <v>377</v>
      </c>
      <c r="E222" s="19">
        <v>356</v>
      </c>
      <c r="F222" s="34">
        <f t="shared" si="14"/>
        <v>0.9442970822281167</v>
      </c>
      <c r="G222" s="19">
        <v>71</v>
      </c>
    </row>
    <row r="223" spans="3:7" ht="38.25" x14ac:dyDescent="0.25">
      <c r="C223" s="27" t="s">
        <v>425</v>
      </c>
      <c r="D223" s="19">
        <v>1572</v>
      </c>
      <c r="E223" s="19">
        <v>358</v>
      </c>
      <c r="F223" s="34">
        <f t="shared" si="14"/>
        <v>0.22773536895674301</v>
      </c>
      <c r="G223" s="19">
        <v>1281</v>
      </c>
    </row>
    <row r="224" spans="3:7" ht="25.5" x14ac:dyDescent="0.25">
      <c r="C224" s="27" t="s">
        <v>426</v>
      </c>
      <c r="D224" s="19">
        <v>173</v>
      </c>
      <c r="E224" s="19">
        <v>143</v>
      </c>
      <c r="F224" s="34">
        <f t="shared" si="14"/>
        <v>0.82658959537572252</v>
      </c>
      <c r="G224" s="19">
        <v>45</v>
      </c>
    </row>
    <row r="225" spans="3:9" x14ac:dyDescent="0.25">
      <c r="C225" s="27" t="s">
        <v>427</v>
      </c>
      <c r="D225" s="19">
        <v>192</v>
      </c>
      <c r="E225" s="19">
        <v>153</v>
      </c>
      <c r="F225" s="34">
        <f t="shared" si="14"/>
        <v>0.796875</v>
      </c>
      <c r="G225" s="19">
        <v>26</v>
      </c>
    </row>
    <row r="226" spans="3:9" ht="21" customHeight="1" x14ac:dyDescent="0.25">
      <c r="C226" s="94" t="s">
        <v>470</v>
      </c>
      <c r="D226" s="94"/>
      <c r="E226" s="94"/>
      <c r="F226" s="94"/>
      <c r="G226" s="94"/>
    </row>
    <row r="227" spans="3:9" x14ac:dyDescent="0.25"/>
    <row r="228" spans="3:9" x14ac:dyDescent="0.25">
      <c r="C228" s="78" t="s">
        <v>586</v>
      </c>
      <c r="D228" s="78"/>
      <c r="E228" s="78"/>
      <c r="G228" s="78" t="s">
        <v>587</v>
      </c>
      <c r="H228" s="78"/>
      <c r="I228" s="78"/>
    </row>
    <row r="229" spans="3:9" ht="5.25" customHeight="1" x14ac:dyDescent="0.25">
      <c r="C229" s="78"/>
      <c r="D229" s="78"/>
      <c r="E229" s="78"/>
      <c r="G229" s="78"/>
      <c r="H229" s="78"/>
      <c r="I229" s="78"/>
    </row>
    <row r="230" spans="3:9" x14ac:dyDescent="0.25">
      <c r="C230" s="15" t="s">
        <v>7</v>
      </c>
      <c r="D230" s="15" t="s">
        <v>40</v>
      </c>
      <c r="E230" s="15" t="s">
        <v>48</v>
      </c>
      <c r="G230" s="15" t="s">
        <v>107</v>
      </c>
      <c r="H230" s="15" t="s">
        <v>40</v>
      </c>
      <c r="I230" s="15" t="s">
        <v>48</v>
      </c>
    </row>
    <row r="231" spans="3:9" x14ac:dyDescent="0.25">
      <c r="C231" s="18" t="s">
        <v>41</v>
      </c>
      <c r="D231" s="30">
        <v>140</v>
      </c>
      <c r="E231" s="24">
        <f>D231/$D$233</f>
        <v>0.84848484848484851</v>
      </c>
      <c r="G231" s="27" t="s">
        <v>101</v>
      </c>
      <c r="H231" s="19">
        <v>90</v>
      </c>
      <c r="I231" s="21">
        <f>H231/164</f>
        <v>0.54878048780487809</v>
      </c>
    </row>
    <row r="232" spans="3:9" x14ac:dyDescent="0.25">
      <c r="C232" s="28" t="s">
        <v>42</v>
      </c>
      <c r="D232" s="19">
        <v>25</v>
      </c>
      <c r="E232" s="24">
        <f>D232/$D$233</f>
        <v>0.15151515151515152</v>
      </c>
      <c r="G232" s="27" t="s">
        <v>102</v>
      </c>
      <c r="H232" s="19">
        <v>32</v>
      </c>
      <c r="I232" s="21">
        <f t="shared" ref="I232:I234" si="15">H232/164</f>
        <v>0.1951219512195122</v>
      </c>
    </row>
    <row r="233" spans="3:9" x14ac:dyDescent="0.25">
      <c r="C233" s="26" t="s">
        <v>375</v>
      </c>
      <c r="D233" s="31">
        <f>SUM(D231:D232)</f>
        <v>165</v>
      </c>
      <c r="E233" s="22">
        <f>SUM(E231:E232)</f>
        <v>1</v>
      </c>
      <c r="G233" s="27" t="s">
        <v>102</v>
      </c>
      <c r="H233" s="19">
        <v>111</v>
      </c>
      <c r="I233" s="21">
        <f t="shared" si="15"/>
        <v>0.67682926829268297</v>
      </c>
    </row>
    <row r="234" spans="3:9" x14ac:dyDescent="0.25">
      <c r="G234" s="27" t="s">
        <v>103</v>
      </c>
      <c r="H234" s="19">
        <v>97</v>
      </c>
      <c r="I234" s="21">
        <f t="shared" si="15"/>
        <v>0.59146341463414631</v>
      </c>
    </row>
    <row r="235" spans="3:9" x14ac:dyDescent="0.25"/>
    <row r="236" spans="3:9" ht="12.75" customHeight="1" x14ac:dyDescent="0.25">
      <c r="C236" s="78" t="s">
        <v>588</v>
      </c>
      <c r="D236" s="78"/>
      <c r="E236" s="78"/>
      <c r="G236" s="78" t="s">
        <v>589</v>
      </c>
      <c r="H236" s="78"/>
      <c r="I236" s="78"/>
    </row>
    <row r="237" spans="3:9" ht="5.25" customHeight="1" x14ac:dyDescent="0.25">
      <c r="C237" s="46"/>
      <c r="D237" s="46"/>
      <c r="E237" s="46"/>
      <c r="G237" s="46"/>
      <c r="H237" s="46"/>
      <c r="I237" s="46"/>
    </row>
    <row r="238" spans="3:9" x14ac:dyDescent="0.25">
      <c r="C238" s="15" t="s">
        <v>7</v>
      </c>
      <c r="D238" s="15" t="s">
        <v>40</v>
      </c>
      <c r="E238" s="15" t="s">
        <v>48</v>
      </c>
      <c r="G238" s="15" t="s">
        <v>7</v>
      </c>
      <c r="H238" s="15" t="s">
        <v>40</v>
      </c>
      <c r="I238" s="15" t="s">
        <v>48</v>
      </c>
    </row>
    <row r="239" spans="3:9" x14ac:dyDescent="0.25">
      <c r="C239" s="27" t="s">
        <v>104</v>
      </c>
      <c r="D239" s="19">
        <v>137</v>
      </c>
      <c r="E239" s="21">
        <f>D239/165</f>
        <v>0.83030303030303032</v>
      </c>
      <c r="G239" s="27" t="s">
        <v>108</v>
      </c>
      <c r="H239" s="19">
        <v>153</v>
      </c>
      <c r="I239" s="21">
        <f>H239/165</f>
        <v>0.92727272727272725</v>
      </c>
    </row>
    <row r="240" spans="3:9" x14ac:dyDescent="0.25">
      <c r="C240" s="27" t="s">
        <v>105</v>
      </c>
      <c r="D240" s="19">
        <v>39</v>
      </c>
      <c r="E240" s="21">
        <f t="shared" ref="E240:E242" si="16">D240/165</f>
        <v>0.23636363636363636</v>
      </c>
      <c r="G240" s="27" t="s">
        <v>109</v>
      </c>
      <c r="H240" s="19">
        <v>154</v>
      </c>
      <c r="I240" s="21">
        <f t="shared" ref="I240:I242" si="17">H240/165</f>
        <v>0.93333333333333335</v>
      </c>
    </row>
    <row r="241" spans="3:9" x14ac:dyDescent="0.25">
      <c r="C241" s="27" t="s">
        <v>106</v>
      </c>
      <c r="D241" s="19">
        <v>157</v>
      </c>
      <c r="E241" s="21">
        <f t="shared" si="16"/>
        <v>0.95151515151515154</v>
      </c>
      <c r="G241" s="27" t="s">
        <v>110</v>
      </c>
      <c r="H241" s="19">
        <v>131</v>
      </c>
      <c r="I241" s="21">
        <f t="shared" si="17"/>
        <v>0.79393939393939394</v>
      </c>
    </row>
    <row r="242" spans="3:9" x14ac:dyDescent="0.25">
      <c r="C242" s="27" t="s">
        <v>59</v>
      </c>
      <c r="D242" s="19">
        <v>12</v>
      </c>
      <c r="E242" s="21">
        <f t="shared" si="16"/>
        <v>7.2727272727272724E-2</v>
      </c>
      <c r="G242" s="27" t="s">
        <v>59</v>
      </c>
      <c r="H242" s="19">
        <v>8</v>
      </c>
      <c r="I242" s="21">
        <f t="shared" si="17"/>
        <v>4.8484848484848485E-2</v>
      </c>
    </row>
    <row r="243" spans="3:9" ht="20.25" customHeight="1" x14ac:dyDescent="0.25">
      <c r="C243" s="94" t="s">
        <v>471</v>
      </c>
      <c r="D243" s="94"/>
      <c r="E243" s="94"/>
      <c r="G243" s="94" t="s">
        <v>472</v>
      </c>
      <c r="H243" s="94"/>
      <c r="I243" s="94"/>
    </row>
    <row r="244" spans="3:9" x14ac:dyDescent="0.25">
      <c r="G244" s="81"/>
      <c r="H244" s="81"/>
      <c r="I244" s="81"/>
    </row>
    <row r="245" spans="3:9" ht="12.75" customHeight="1" x14ac:dyDescent="0.25">
      <c r="C245" s="78" t="s">
        <v>590</v>
      </c>
      <c r="D245" s="78"/>
      <c r="E245" s="78"/>
    </row>
    <row r="246" spans="3:9" ht="5.25" customHeight="1" x14ac:dyDescent="0.25">
      <c r="C246" s="78"/>
      <c r="D246" s="78"/>
      <c r="E246" s="78"/>
    </row>
    <row r="247" spans="3:9" x14ac:dyDescent="0.25">
      <c r="C247" s="15" t="s">
        <v>7</v>
      </c>
      <c r="D247" s="15" t="s">
        <v>40</v>
      </c>
      <c r="E247" s="15" t="s">
        <v>48</v>
      </c>
    </row>
    <row r="248" spans="3:9" x14ac:dyDescent="0.25">
      <c r="C248" s="18" t="s">
        <v>41</v>
      </c>
      <c r="D248" s="30">
        <v>96</v>
      </c>
      <c r="E248" s="24">
        <f>D248/$D$250</f>
        <v>0.58181818181818179</v>
      </c>
    </row>
    <row r="249" spans="3:9" x14ac:dyDescent="0.25">
      <c r="C249" s="28" t="s">
        <v>42</v>
      </c>
      <c r="D249" s="19">
        <v>69</v>
      </c>
      <c r="E249" s="24">
        <f>D249/$D$250</f>
        <v>0.41818181818181815</v>
      </c>
    </row>
    <row r="250" spans="3:9" x14ac:dyDescent="0.25">
      <c r="C250" s="26" t="s">
        <v>375</v>
      </c>
      <c r="D250" s="31">
        <f>SUM(D248:D249)</f>
        <v>165</v>
      </c>
      <c r="E250" s="22">
        <f>SUM(E248:E249)</f>
        <v>1</v>
      </c>
    </row>
    <row r="251" spans="3:9" x14ac:dyDescent="0.25"/>
    <row r="252" spans="3:9" x14ac:dyDescent="0.25">
      <c r="C252" s="78" t="s">
        <v>591</v>
      </c>
      <c r="D252" s="78"/>
      <c r="E252" s="78"/>
    </row>
    <row r="253" spans="3:9" ht="5.25" customHeight="1" x14ac:dyDescent="0.25">
      <c r="C253" s="78"/>
      <c r="D253" s="78"/>
      <c r="E253" s="78"/>
    </row>
    <row r="254" spans="3:9" x14ac:dyDescent="0.25">
      <c r="C254" s="15" t="s">
        <v>7</v>
      </c>
      <c r="D254" s="15" t="s">
        <v>40</v>
      </c>
      <c r="E254" s="15" t="s">
        <v>48</v>
      </c>
    </row>
    <row r="255" spans="3:9" x14ac:dyDescent="0.25">
      <c r="C255" s="18" t="s">
        <v>41</v>
      </c>
      <c r="D255" s="30">
        <v>113</v>
      </c>
      <c r="E255" s="24">
        <f>D255/$D$257</f>
        <v>0.68484848484848482</v>
      </c>
    </row>
    <row r="256" spans="3:9" x14ac:dyDescent="0.25">
      <c r="C256" s="28" t="s">
        <v>42</v>
      </c>
      <c r="D256" s="19">
        <v>52</v>
      </c>
      <c r="E256" s="24">
        <f>D256/$D$257</f>
        <v>0.31515151515151513</v>
      </c>
    </row>
    <row r="257" spans="3:15" x14ac:dyDescent="0.25">
      <c r="C257" s="26" t="s">
        <v>375</v>
      </c>
      <c r="D257" s="31">
        <f>SUM(D255:D256)</f>
        <v>165</v>
      </c>
      <c r="E257" s="22">
        <f>SUM(E255:E256)</f>
        <v>1</v>
      </c>
    </row>
    <row r="258" spans="3:15" x14ac:dyDescent="0.25"/>
    <row r="259" spans="3:15" ht="12.75" customHeight="1" x14ac:dyDescent="0.25">
      <c r="C259" s="78" t="s">
        <v>592</v>
      </c>
      <c r="D259" s="78"/>
      <c r="E259" s="78"/>
      <c r="G259" s="78" t="s">
        <v>593</v>
      </c>
      <c r="H259" s="78"/>
      <c r="I259" s="78"/>
      <c r="J259" s="78"/>
      <c r="K259" s="78"/>
      <c r="L259" s="78"/>
      <c r="M259" s="78"/>
      <c r="N259" s="78"/>
      <c r="O259" s="78"/>
    </row>
    <row r="260" spans="3:15" ht="5.25" customHeight="1" x14ac:dyDescent="0.25">
      <c r="C260" s="23"/>
      <c r="D260" s="23"/>
      <c r="E260" s="23"/>
      <c r="G260" s="23"/>
      <c r="H260" s="23"/>
      <c r="I260" s="23"/>
      <c r="J260" s="23"/>
      <c r="K260" s="23"/>
      <c r="L260" s="23"/>
      <c r="M260" s="23"/>
      <c r="N260" s="23"/>
      <c r="O260" s="23"/>
    </row>
    <row r="261" spans="3:15" ht="12.75" customHeight="1" x14ac:dyDescent="0.25">
      <c r="C261" s="15" t="s">
        <v>111</v>
      </c>
      <c r="D261" s="15" t="s">
        <v>40</v>
      </c>
      <c r="E261" s="15" t="s">
        <v>48</v>
      </c>
      <c r="H261" s="97" t="s">
        <v>119</v>
      </c>
      <c r="I261" s="97"/>
      <c r="J261" s="97" t="s">
        <v>120</v>
      </c>
      <c r="K261" s="97"/>
      <c r="L261" s="97" t="s">
        <v>121</v>
      </c>
      <c r="M261" s="97"/>
      <c r="N261" s="97" t="s">
        <v>118</v>
      </c>
      <c r="O261" s="97"/>
    </row>
    <row r="262" spans="3:15" x14ac:dyDescent="0.25">
      <c r="C262" s="27" t="s">
        <v>112</v>
      </c>
      <c r="D262" s="19">
        <v>73</v>
      </c>
      <c r="E262" s="21">
        <f>D262/165</f>
        <v>0.44242424242424244</v>
      </c>
      <c r="G262" s="15" t="s">
        <v>117</v>
      </c>
      <c r="H262" s="15" t="s">
        <v>40</v>
      </c>
      <c r="I262" s="15" t="s">
        <v>48</v>
      </c>
      <c r="J262" s="15" t="s">
        <v>40</v>
      </c>
      <c r="K262" s="15" t="s">
        <v>48</v>
      </c>
      <c r="L262" s="15" t="s">
        <v>40</v>
      </c>
      <c r="M262" s="15" t="s">
        <v>48</v>
      </c>
      <c r="N262" s="15" t="s">
        <v>40</v>
      </c>
      <c r="O262" s="15" t="s">
        <v>48</v>
      </c>
    </row>
    <row r="263" spans="3:15" x14ac:dyDescent="0.25">
      <c r="C263" s="27" t="s">
        <v>113</v>
      </c>
      <c r="D263" s="19">
        <v>68</v>
      </c>
      <c r="E263" s="21">
        <f t="shared" ref="E263:E266" si="18">D263/165</f>
        <v>0.41212121212121211</v>
      </c>
      <c r="G263" s="27" t="s">
        <v>50</v>
      </c>
      <c r="H263" s="19">
        <v>21</v>
      </c>
      <c r="I263" s="21">
        <f>H263/$H$268</f>
        <v>0.28767123287671231</v>
      </c>
      <c r="J263" s="19">
        <v>25</v>
      </c>
      <c r="K263" s="21">
        <f>J263/$J$268</f>
        <v>0.36764705882352944</v>
      </c>
      <c r="L263" s="19">
        <v>23</v>
      </c>
      <c r="M263" s="21">
        <f>L263/$L$268</f>
        <v>0.36507936507936506</v>
      </c>
      <c r="N263" s="19">
        <v>5</v>
      </c>
      <c r="O263" s="21">
        <f>N263/$L$268</f>
        <v>7.9365079365079361E-2</v>
      </c>
    </row>
    <row r="264" spans="3:15" x14ac:dyDescent="0.25">
      <c r="C264" s="27" t="s">
        <v>114</v>
      </c>
      <c r="D264" s="19">
        <v>63</v>
      </c>
      <c r="E264" s="21">
        <f t="shared" si="18"/>
        <v>0.38181818181818183</v>
      </c>
      <c r="G264" s="27" t="s">
        <v>51</v>
      </c>
      <c r="H264" s="19">
        <v>10</v>
      </c>
      <c r="I264" s="21">
        <f t="shared" ref="I264:I267" si="19">H264/$H$268</f>
        <v>0.13698630136986301</v>
      </c>
      <c r="J264" s="19">
        <v>8</v>
      </c>
      <c r="K264" s="21">
        <f t="shared" ref="K264:K267" si="20">J264/$J$268</f>
        <v>0.11764705882352941</v>
      </c>
      <c r="L264" s="19">
        <v>8</v>
      </c>
      <c r="M264" s="21">
        <f t="shared" ref="M264:M267" si="21">L264/$L$268</f>
        <v>0.12698412698412698</v>
      </c>
      <c r="N264" s="19">
        <v>1</v>
      </c>
      <c r="O264" s="21">
        <f t="shared" ref="O264" si="22">N264/$L$268</f>
        <v>1.5873015873015872E-2</v>
      </c>
    </row>
    <row r="265" spans="3:15" x14ac:dyDescent="0.25">
      <c r="C265" s="27" t="s">
        <v>115</v>
      </c>
      <c r="D265" s="19">
        <v>35</v>
      </c>
      <c r="E265" s="21">
        <f t="shared" si="18"/>
        <v>0.21212121212121213</v>
      </c>
      <c r="G265" s="27" t="s">
        <v>52</v>
      </c>
      <c r="H265" s="19">
        <v>9</v>
      </c>
      <c r="I265" s="21">
        <f t="shared" si="19"/>
        <v>0.12328767123287671</v>
      </c>
      <c r="J265" s="19">
        <v>6</v>
      </c>
      <c r="K265" s="21">
        <f t="shared" si="20"/>
        <v>8.8235294117647065E-2</v>
      </c>
      <c r="L265" s="19">
        <v>6</v>
      </c>
      <c r="M265" s="21">
        <f t="shared" si="21"/>
        <v>9.5238095238095233E-2</v>
      </c>
      <c r="N265" s="19">
        <v>1</v>
      </c>
      <c r="O265" s="21">
        <f t="shared" ref="O265" si="23">N265/$L$268</f>
        <v>1.5873015873015872E-2</v>
      </c>
    </row>
    <row r="266" spans="3:15" x14ac:dyDescent="0.25">
      <c r="C266" s="27" t="s">
        <v>116</v>
      </c>
      <c r="D266" s="19">
        <v>12</v>
      </c>
      <c r="E266" s="21">
        <f t="shared" si="18"/>
        <v>7.2727272727272724E-2</v>
      </c>
      <c r="G266" s="27" t="s">
        <v>53</v>
      </c>
      <c r="H266" s="19">
        <v>22</v>
      </c>
      <c r="I266" s="21">
        <f t="shared" si="19"/>
        <v>0.30136986301369861</v>
      </c>
      <c r="J266" s="19">
        <v>22</v>
      </c>
      <c r="K266" s="21">
        <f t="shared" si="20"/>
        <v>0.3235294117647059</v>
      </c>
      <c r="L266" s="19">
        <v>21</v>
      </c>
      <c r="M266" s="21">
        <f t="shared" si="21"/>
        <v>0.33333333333333331</v>
      </c>
      <c r="N266" s="19">
        <v>2</v>
      </c>
      <c r="O266" s="21">
        <f t="shared" ref="O266" si="24">N266/$L$268</f>
        <v>3.1746031746031744E-2</v>
      </c>
    </row>
    <row r="267" spans="3:15" x14ac:dyDescent="0.25">
      <c r="C267" s="94" t="s">
        <v>374</v>
      </c>
      <c r="D267" s="94"/>
      <c r="E267" s="94"/>
      <c r="G267" s="27" t="s">
        <v>54</v>
      </c>
      <c r="H267" s="19">
        <v>11</v>
      </c>
      <c r="I267" s="21">
        <f t="shared" si="19"/>
        <v>0.15068493150684931</v>
      </c>
      <c r="J267" s="19">
        <v>7</v>
      </c>
      <c r="K267" s="21">
        <f t="shared" si="20"/>
        <v>0.10294117647058823</v>
      </c>
      <c r="L267" s="19">
        <v>5</v>
      </c>
      <c r="M267" s="21">
        <f t="shared" si="21"/>
        <v>7.9365079365079361E-2</v>
      </c>
      <c r="N267" s="19">
        <v>3</v>
      </c>
      <c r="O267" s="21">
        <f t="shared" ref="O267" si="25">N267/$L$268</f>
        <v>4.7619047619047616E-2</v>
      </c>
    </row>
    <row r="268" spans="3:15" x14ac:dyDescent="0.25">
      <c r="G268" s="26" t="s">
        <v>375</v>
      </c>
      <c r="H268" s="20">
        <f t="shared" ref="H268:O268" si="26">SUM(H263:H267)</f>
        <v>73</v>
      </c>
      <c r="I268" s="37">
        <f t="shared" si="26"/>
        <v>1</v>
      </c>
      <c r="J268" s="20">
        <f t="shared" si="26"/>
        <v>68</v>
      </c>
      <c r="K268" s="37">
        <f t="shared" si="26"/>
        <v>1.0000000000000002</v>
      </c>
      <c r="L268" s="20">
        <f t="shared" si="26"/>
        <v>63</v>
      </c>
      <c r="M268" s="37">
        <f t="shared" si="26"/>
        <v>0.99999999999999978</v>
      </c>
      <c r="N268" s="20">
        <f t="shared" si="26"/>
        <v>12</v>
      </c>
      <c r="O268" s="37">
        <f t="shared" si="26"/>
        <v>0.19047619047619047</v>
      </c>
    </row>
    <row r="269" spans="3:15" x14ac:dyDescent="0.25">
      <c r="G269" s="94" t="s">
        <v>122</v>
      </c>
      <c r="H269" s="94"/>
      <c r="I269" s="94"/>
      <c r="J269" s="94"/>
      <c r="K269" s="94"/>
      <c r="L269" s="94"/>
      <c r="M269" s="94"/>
      <c r="N269" s="94"/>
      <c r="O269" s="94"/>
    </row>
    <row r="270" spans="3:15" x14ac:dyDescent="0.25">
      <c r="G270" s="93"/>
      <c r="H270" s="93"/>
      <c r="I270" s="93"/>
      <c r="J270" s="93"/>
      <c r="K270" s="93"/>
      <c r="L270" s="93"/>
      <c r="M270" s="93"/>
      <c r="N270" s="93"/>
      <c r="O270" s="93"/>
    </row>
    <row r="271" spans="3:15" ht="15" x14ac:dyDescent="0.25">
      <c r="C271" s="78"/>
      <c r="G271" s="35"/>
      <c r="H271"/>
    </row>
    <row r="272" spans="3:15" ht="12.75" customHeight="1" x14ac:dyDescent="0.25">
      <c r="C272" s="78" t="s">
        <v>594</v>
      </c>
      <c r="D272" s="78"/>
      <c r="E272" s="78"/>
      <c r="G272" s="78" t="s">
        <v>595</v>
      </c>
      <c r="H272" s="78"/>
      <c r="I272" s="78"/>
    </row>
    <row r="273" spans="3:9" ht="5.25" customHeight="1" x14ac:dyDescent="0.25">
      <c r="C273" s="78"/>
      <c r="D273" s="78"/>
      <c r="E273" s="78"/>
      <c r="G273" s="78"/>
      <c r="H273" s="78"/>
      <c r="I273" s="78"/>
    </row>
    <row r="274" spans="3:9" ht="25.5" x14ac:dyDescent="0.25">
      <c r="C274" s="15" t="s">
        <v>96</v>
      </c>
      <c r="D274" s="15" t="s">
        <v>40</v>
      </c>
      <c r="E274" s="15" t="s">
        <v>48</v>
      </c>
      <c r="G274" s="15" t="s">
        <v>7</v>
      </c>
      <c r="H274" s="15" t="s">
        <v>130</v>
      </c>
      <c r="I274" s="15" t="s">
        <v>48</v>
      </c>
    </row>
    <row r="275" spans="3:9" ht="51" x14ac:dyDescent="0.25">
      <c r="C275" s="27" t="s">
        <v>397</v>
      </c>
      <c r="D275" s="19">
        <v>142</v>
      </c>
      <c r="E275" s="21">
        <f>D275/165</f>
        <v>0.8606060606060606</v>
      </c>
      <c r="G275" s="16" t="s">
        <v>123</v>
      </c>
      <c r="H275" s="19">
        <v>129</v>
      </c>
      <c r="I275" s="21">
        <f>H275/165</f>
        <v>0.78181818181818186</v>
      </c>
    </row>
    <row r="276" spans="3:9" x14ac:dyDescent="0.25">
      <c r="C276" s="27" t="s">
        <v>398</v>
      </c>
      <c r="D276" s="19">
        <v>114</v>
      </c>
      <c r="E276" s="21">
        <f t="shared" ref="E276:E289" si="27">D276/165</f>
        <v>0.69090909090909092</v>
      </c>
      <c r="G276" s="16" t="s">
        <v>124</v>
      </c>
      <c r="H276" s="19">
        <v>30</v>
      </c>
      <c r="I276" s="21">
        <f t="shared" ref="I276:I280" si="28">H276/165</f>
        <v>0.18181818181818182</v>
      </c>
    </row>
    <row r="277" spans="3:9" ht="38.25" x14ac:dyDescent="0.25">
      <c r="C277" s="27" t="s">
        <v>399</v>
      </c>
      <c r="D277" s="19">
        <v>138</v>
      </c>
      <c r="E277" s="21">
        <f t="shared" si="27"/>
        <v>0.83636363636363631</v>
      </c>
      <c r="G277" s="16" t="s">
        <v>125</v>
      </c>
      <c r="H277" s="19">
        <v>7</v>
      </c>
      <c r="I277" s="21">
        <f t="shared" si="28"/>
        <v>4.2424242424242427E-2</v>
      </c>
    </row>
    <row r="278" spans="3:9" ht="25.5" x14ac:dyDescent="0.25">
      <c r="C278" s="27" t="s">
        <v>400</v>
      </c>
      <c r="D278" s="19">
        <v>133</v>
      </c>
      <c r="E278" s="21">
        <f t="shared" si="27"/>
        <v>0.80606060606060603</v>
      </c>
      <c r="G278" s="16" t="s">
        <v>126</v>
      </c>
      <c r="H278" s="3">
        <v>12</v>
      </c>
      <c r="I278" s="21">
        <f t="shared" si="28"/>
        <v>7.2727272727272724E-2</v>
      </c>
    </row>
    <row r="279" spans="3:9" ht="25.5" x14ac:dyDescent="0.25">
      <c r="C279" s="27" t="s">
        <v>401</v>
      </c>
      <c r="D279" s="19">
        <v>123</v>
      </c>
      <c r="E279" s="21">
        <f t="shared" si="27"/>
        <v>0.74545454545454548</v>
      </c>
      <c r="G279" s="16" t="s">
        <v>127</v>
      </c>
      <c r="H279" s="19">
        <v>12</v>
      </c>
      <c r="I279" s="21">
        <f t="shared" si="28"/>
        <v>7.2727272727272724E-2</v>
      </c>
    </row>
    <row r="280" spans="3:9" ht="38.25" x14ac:dyDescent="0.25">
      <c r="C280" s="27" t="s">
        <v>402</v>
      </c>
      <c r="D280" s="19">
        <v>114</v>
      </c>
      <c r="E280" s="21">
        <f t="shared" si="27"/>
        <v>0.69090909090909092</v>
      </c>
      <c r="G280" s="16" t="s">
        <v>128</v>
      </c>
      <c r="H280" s="19">
        <v>31</v>
      </c>
      <c r="I280" s="21">
        <f t="shared" si="28"/>
        <v>0.18787878787878787</v>
      </c>
    </row>
    <row r="281" spans="3:9" x14ac:dyDescent="0.25">
      <c r="C281" s="27" t="s">
        <v>403</v>
      </c>
      <c r="D281" s="19">
        <v>102</v>
      </c>
      <c r="E281" s="21">
        <f t="shared" si="27"/>
        <v>0.61818181818181817</v>
      </c>
      <c r="G281" s="77" t="s">
        <v>129</v>
      </c>
    </row>
    <row r="282" spans="3:9" x14ac:dyDescent="0.25">
      <c r="C282" s="27" t="s">
        <v>404</v>
      </c>
      <c r="D282" s="19">
        <v>132</v>
      </c>
      <c r="E282" s="21">
        <f t="shared" si="27"/>
        <v>0.8</v>
      </c>
    </row>
    <row r="283" spans="3:9" ht="25.5" x14ac:dyDescent="0.25">
      <c r="C283" s="27" t="s">
        <v>405</v>
      </c>
      <c r="D283" s="19">
        <v>87</v>
      </c>
      <c r="E283" s="21">
        <f t="shared" si="27"/>
        <v>0.52727272727272723</v>
      </c>
    </row>
    <row r="284" spans="3:9" ht="25.5" x14ac:dyDescent="0.25">
      <c r="C284" s="27" t="s">
        <v>406</v>
      </c>
      <c r="D284" s="19">
        <v>75</v>
      </c>
      <c r="E284" s="21">
        <f t="shared" si="27"/>
        <v>0.45454545454545453</v>
      </c>
    </row>
    <row r="285" spans="3:9" x14ac:dyDescent="0.25">
      <c r="C285" s="27" t="s">
        <v>407</v>
      </c>
      <c r="D285" s="19">
        <v>102</v>
      </c>
      <c r="E285" s="21">
        <f t="shared" si="27"/>
        <v>0.61818181818181817</v>
      </c>
    </row>
    <row r="286" spans="3:9" ht="25.5" x14ac:dyDescent="0.25">
      <c r="C286" s="27" t="s">
        <v>408</v>
      </c>
      <c r="D286" s="19">
        <v>104</v>
      </c>
      <c r="E286" s="21">
        <f t="shared" si="27"/>
        <v>0.63030303030303025</v>
      </c>
    </row>
    <row r="287" spans="3:9" x14ac:dyDescent="0.25">
      <c r="C287" s="27" t="s">
        <v>409</v>
      </c>
      <c r="D287" s="19">
        <v>56</v>
      </c>
      <c r="E287" s="21">
        <f t="shared" si="27"/>
        <v>0.33939393939393941</v>
      </c>
    </row>
    <row r="288" spans="3:9" x14ac:dyDescent="0.25">
      <c r="C288" s="27" t="s">
        <v>410</v>
      </c>
      <c r="D288" s="19">
        <v>111</v>
      </c>
      <c r="E288" s="21">
        <f t="shared" si="27"/>
        <v>0.67272727272727273</v>
      </c>
    </row>
    <row r="289" spans="3:9" x14ac:dyDescent="0.25">
      <c r="C289" s="27" t="s">
        <v>428</v>
      </c>
      <c r="D289" s="19">
        <v>23</v>
      </c>
      <c r="E289" s="21">
        <f t="shared" si="27"/>
        <v>0.1393939393939394</v>
      </c>
    </row>
    <row r="290" spans="3:9" x14ac:dyDescent="0.25"/>
    <row r="291" spans="3:9" x14ac:dyDescent="0.25">
      <c r="C291" s="78" t="s">
        <v>596</v>
      </c>
      <c r="D291" s="78"/>
      <c r="E291" s="78"/>
    </row>
    <row r="292" spans="3:9" ht="5.25" customHeight="1" x14ac:dyDescent="0.25">
      <c r="C292" s="78"/>
      <c r="D292" s="78"/>
      <c r="E292" s="78"/>
    </row>
    <row r="293" spans="3:9" x14ac:dyDescent="0.25">
      <c r="C293" s="15" t="s">
        <v>7</v>
      </c>
      <c r="D293" s="15" t="s">
        <v>40</v>
      </c>
      <c r="E293" s="15" t="s">
        <v>48</v>
      </c>
    </row>
    <row r="294" spans="3:9" x14ac:dyDescent="0.25">
      <c r="C294" s="18" t="s">
        <v>41</v>
      </c>
      <c r="D294" s="30">
        <v>19</v>
      </c>
      <c r="E294" s="24">
        <f>D294/$D$296</f>
        <v>0.11515151515151516</v>
      </c>
    </row>
    <row r="295" spans="3:9" x14ac:dyDescent="0.25">
      <c r="C295" s="28" t="s">
        <v>42</v>
      </c>
      <c r="D295" s="19">
        <v>146</v>
      </c>
      <c r="E295" s="24">
        <f>D295/$D$296</f>
        <v>0.88484848484848488</v>
      </c>
    </row>
    <row r="296" spans="3:9" x14ac:dyDescent="0.25">
      <c r="C296" s="26" t="s">
        <v>375</v>
      </c>
      <c r="D296" s="31">
        <f>SUM(D294:D295)</f>
        <v>165</v>
      </c>
      <c r="E296" s="22">
        <f>SUM(E294:E295)</f>
        <v>1</v>
      </c>
    </row>
    <row r="297" spans="3:9" x14ac:dyDescent="0.25"/>
    <row r="298" spans="3:9" ht="12.75" customHeight="1" x14ac:dyDescent="0.25">
      <c r="C298" s="78" t="s">
        <v>597</v>
      </c>
      <c r="D298" s="78"/>
      <c r="E298" s="78"/>
      <c r="G298" s="78" t="s">
        <v>469</v>
      </c>
      <c r="H298" s="78"/>
      <c r="I298" s="78"/>
    </row>
    <row r="299" spans="3:9" ht="5.25" customHeight="1" x14ac:dyDescent="0.25">
      <c r="C299" s="78"/>
      <c r="D299" s="78"/>
      <c r="E299" s="78"/>
      <c r="G299" s="78"/>
      <c r="H299" s="78"/>
      <c r="I299" s="78"/>
    </row>
    <row r="300" spans="3:9" ht="25.5" x14ac:dyDescent="0.25">
      <c r="C300" s="15" t="s">
        <v>7</v>
      </c>
      <c r="D300" s="15" t="s">
        <v>40</v>
      </c>
      <c r="E300" s="15" t="s">
        <v>48</v>
      </c>
      <c r="G300" s="15" t="s">
        <v>7</v>
      </c>
      <c r="H300" s="15" t="s">
        <v>130</v>
      </c>
      <c r="I300" s="15" t="s">
        <v>48</v>
      </c>
    </row>
    <row r="301" spans="3:9" ht="24.75" customHeight="1" x14ac:dyDescent="0.25">
      <c r="C301" s="18" t="s">
        <v>41</v>
      </c>
      <c r="D301" s="30">
        <v>157</v>
      </c>
      <c r="E301" s="24">
        <f>D301/$D$296</f>
        <v>0.95151515151515154</v>
      </c>
      <c r="G301" s="16" t="s">
        <v>429</v>
      </c>
      <c r="H301" s="19">
        <v>4</v>
      </c>
      <c r="I301" s="21">
        <f>H301/165</f>
        <v>2.4242424242424242E-2</v>
      </c>
    </row>
    <row r="302" spans="3:9" ht="51" x14ac:dyDescent="0.25">
      <c r="C302" s="28" t="s">
        <v>42</v>
      </c>
      <c r="D302" s="19">
        <v>8</v>
      </c>
      <c r="E302" s="24">
        <f>D302/$D$296</f>
        <v>4.8484848484848485E-2</v>
      </c>
      <c r="G302" s="16" t="s">
        <v>430</v>
      </c>
      <c r="H302" s="19">
        <v>3</v>
      </c>
      <c r="I302" s="21">
        <f t="shared" ref="I302:I306" si="29">H302/165</f>
        <v>1.8181818181818181E-2</v>
      </c>
    </row>
    <row r="303" spans="3:9" ht="63.75" x14ac:dyDescent="0.25">
      <c r="C303" s="26" t="s">
        <v>375</v>
      </c>
      <c r="D303" s="31">
        <f>SUM(D301:D302)</f>
        <v>165</v>
      </c>
      <c r="E303" s="22">
        <f>SUM(E301:E302)</f>
        <v>1</v>
      </c>
      <c r="G303" s="16" t="s">
        <v>431</v>
      </c>
      <c r="H303" s="19">
        <v>4</v>
      </c>
      <c r="I303" s="21">
        <f t="shared" si="29"/>
        <v>2.4242424242424242E-2</v>
      </c>
    </row>
    <row r="304" spans="3:9" ht="25.5" x14ac:dyDescent="0.25">
      <c r="G304" s="16" t="s">
        <v>432</v>
      </c>
      <c r="H304" s="3">
        <v>3</v>
      </c>
      <c r="I304" s="21">
        <f t="shared" si="29"/>
        <v>1.8181818181818181E-2</v>
      </c>
    </row>
    <row r="305" spans="3:9" ht="51" x14ac:dyDescent="0.25">
      <c r="G305" s="16" t="s">
        <v>433</v>
      </c>
      <c r="H305" s="19">
        <v>4</v>
      </c>
      <c r="I305" s="21">
        <f t="shared" si="29"/>
        <v>2.4242424242424242E-2</v>
      </c>
    </row>
    <row r="306" spans="3:9" x14ac:dyDescent="0.25">
      <c r="G306" s="16" t="s">
        <v>80</v>
      </c>
      <c r="H306" s="19">
        <v>3</v>
      </c>
      <c r="I306" s="21">
        <f t="shared" si="29"/>
        <v>1.8181818181818181E-2</v>
      </c>
    </row>
    <row r="307" spans="3:9" x14ac:dyDescent="0.25">
      <c r="G307" s="77" t="s">
        <v>129</v>
      </c>
    </row>
    <row r="308" spans="3:9" x14ac:dyDescent="0.25"/>
    <row r="309" spans="3:9" ht="12.75" customHeight="1" x14ac:dyDescent="0.25">
      <c r="C309" s="78" t="s">
        <v>598</v>
      </c>
      <c r="D309" s="78"/>
      <c r="E309" s="78"/>
      <c r="G309" s="78" t="s">
        <v>599</v>
      </c>
      <c r="H309" s="78"/>
      <c r="I309" s="78"/>
    </row>
    <row r="310" spans="3:9" ht="5.25" customHeight="1" x14ac:dyDescent="0.25">
      <c r="C310" s="23"/>
      <c r="D310" s="23"/>
      <c r="E310" s="23"/>
      <c r="G310" s="46"/>
      <c r="H310" s="46"/>
      <c r="I310" s="46"/>
    </row>
    <row r="311" spans="3:9" ht="25.5" x14ac:dyDescent="0.25">
      <c r="C311" s="15" t="s">
        <v>7</v>
      </c>
      <c r="D311" s="15" t="s">
        <v>40</v>
      </c>
      <c r="E311" s="15" t="s">
        <v>48</v>
      </c>
      <c r="G311" s="15" t="s">
        <v>7</v>
      </c>
      <c r="H311" s="15" t="s">
        <v>130</v>
      </c>
      <c r="I311" s="15" t="s">
        <v>48</v>
      </c>
    </row>
    <row r="312" spans="3:9" ht="25.5" x14ac:dyDescent="0.25">
      <c r="C312" s="28" t="s">
        <v>41</v>
      </c>
      <c r="D312" s="30">
        <v>154</v>
      </c>
      <c r="E312" s="24">
        <f>D312/$D$296</f>
        <v>0.93333333333333335</v>
      </c>
      <c r="G312" s="16" t="s">
        <v>429</v>
      </c>
      <c r="H312" s="19">
        <v>5</v>
      </c>
      <c r="I312" s="21">
        <f>H312/165</f>
        <v>3.0303030303030304E-2</v>
      </c>
    </row>
    <row r="313" spans="3:9" ht="51" x14ac:dyDescent="0.25">
      <c r="C313" s="28" t="s">
        <v>42</v>
      </c>
      <c r="D313" s="19">
        <v>11</v>
      </c>
      <c r="E313" s="24">
        <f>D313/$D$296</f>
        <v>6.6666666666666666E-2</v>
      </c>
      <c r="G313" s="16" t="s">
        <v>430</v>
      </c>
      <c r="H313" s="19">
        <v>2</v>
      </c>
      <c r="I313" s="21">
        <f t="shared" ref="I313:I317" si="30">H313/165</f>
        <v>1.2121212121212121E-2</v>
      </c>
    </row>
    <row r="314" spans="3:9" ht="63.75" x14ac:dyDescent="0.25">
      <c r="C314" s="26" t="s">
        <v>375</v>
      </c>
      <c r="D314" s="31">
        <f>SUM(D312:D313)</f>
        <v>165</v>
      </c>
      <c r="E314" s="22">
        <f>SUM(E312:E313)</f>
        <v>1</v>
      </c>
      <c r="G314" s="16" t="s">
        <v>431</v>
      </c>
      <c r="H314" s="19">
        <v>4</v>
      </c>
      <c r="I314" s="21">
        <f t="shared" si="30"/>
        <v>2.4242424242424242E-2</v>
      </c>
    </row>
    <row r="315" spans="3:9" ht="25.5" x14ac:dyDescent="0.25">
      <c r="G315" s="16" t="s">
        <v>432</v>
      </c>
      <c r="H315" s="3">
        <v>3</v>
      </c>
      <c r="I315" s="21">
        <f t="shared" si="30"/>
        <v>1.8181818181818181E-2</v>
      </c>
    </row>
    <row r="316" spans="3:9" ht="51" x14ac:dyDescent="0.25">
      <c r="G316" s="16" t="s">
        <v>433</v>
      </c>
      <c r="H316" s="19">
        <v>4</v>
      </c>
      <c r="I316" s="21">
        <f t="shared" si="30"/>
        <v>2.4242424242424242E-2</v>
      </c>
    </row>
    <row r="317" spans="3:9" ht="18" customHeight="1" x14ac:dyDescent="0.25">
      <c r="G317" s="16" t="s">
        <v>80</v>
      </c>
      <c r="H317" s="19">
        <v>5</v>
      </c>
      <c r="I317" s="21">
        <f t="shared" si="30"/>
        <v>3.0303030303030304E-2</v>
      </c>
    </row>
    <row r="318" spans="3:9" x14ac:dyDescent="0.25">
      <c r="G318" s="77" t="s">
        <v>129</v>
      </c>
    </row>
    <row r="319" spans="3:9" x14ac:dyDescent="0.25">
      <c r="G319" s="33"/>
    </row>
    <row r="320" spans="3:9" ht="12.75" customHeight="1" x14ac:dyDescent="0.25">
      <c r="C320" s="78" t="s">
        <v>600</v>
      </c>
      <c r="D320" s="78"/>
      <c r="E320" s="78"/>
      <c r="F320" s="95"/>
      <c r="G320" s="95"/>
    </row>
    <row r="321" spans="3:7" ht="5.25" customHeight="1" x14ac:dyDescent="0.25">
      <c r="C321" s="76"/>
      <c r="D321" s="76"/>
      <c r="E321" s="76"/>
      <c r="F321" s="76"/>
      <c r="G321" s="76"/>
    </row>
    <row r="322" spans="3:7" ht="25.5" x14ac:dyDescent="0.25">
      <c r="C322" s="32" t="s">
        <v>74</v>
      </c>
      <c r="D322" s="32" t="s">
        <v>436</v>
      </c>
      <c r="E322" s="15" t="s">
        <v>48</v>
      </c>
      <c r="F322" s="32" t="s">
        <v>437</v>
      </c>
      <c r="G322" s="15" t="s">
        <v>48</v>
      </c>
    </row>
    <row r="323" spans="3:7" x14ac:dyDescent="0.25">
      <c r="C323" s="27" t="s">
        <v>434</v>
      </c>
      <c r="D323" s="19">
        <v>113</v>
      </c>
      <c r="E323" s="24">
        <f>D323/165</f>
        <v>0.68484848484848482</v>
      </c>
      <c r="F323" s="19">
        <v>105</v>
      </c>
      <c r="G323" s="24">
        <f>F323/165</f>
        <v>0.63636363636363635</v>
      </c>
    </row>
    <row r="324" spans="3:7" ht="25.5" x14ac:dyDescent="0.25">
      <c r="C324" s="27" t="s">
        <v>435</v>
      </c>
      <c r="D324" s="19">
        <v>41</v>
      </c>
      <c r="E324" s="24">
        <f>D324/165</f>
        <v>0.24848484848484848</v>
      </c>
      <c r="F324" s="19">
        <v>42</v>
      </c>
      <c r="G324" s="24">
        <f>F324/165</f>
        <v>0.25454545454545452</v>
      </c>
    </row>
    <row r="325" spans="3:7" x14ac:dyDescent="0.25">
      <c r="C325" s="33"/>
    </row>
    <row r="326" spans="3:7" x14ac:dyDescent="0.25">
      <c r="C326" s="78" t="s">
        <v>601</v>
      </c>
      <c r="D326" s="78"/>
      <c r="E326" s="78"/>
      <c r="F326" s="78"/>
      <c r="G326" s="78"/>
    </row>
    <row r="327" spans="3:7" ht="5.25" customHeight="1" x14ac:dyDescent="0.25">
      <c r="C327" s="76"/>
      <c r="D327" s="76"/>
      <c r="E327" s="76"/>
      <c r="F327" s="76"/>
      <c r="G327" s="76"/>
    </row>
    <row r="328" spans="3:7" ht="25.5" x14ac:dyDescent="0.25">
      <c r="C328" s="32" t="s">
        <v>74</v>
      </c>
      <c r="D328" s="32" t="s">
        <v>436</v>
      </c>
      <c r="E328" s="15" t="s">
        <v>48</v>
      </c>
      <c r="F328" s="32" t="s">
        <v>437</v>
      </c>
      <c r="G328" s="15" t="s">
        <v>48</v>
      </c>
    </row>
    <row r="329" spans="3:7" x14ac:dyDescent="0.25">
      <c r="C329" s="27" t="s">
        <v>438</v>
      </c>
      <c r="D329" s="19">
        <v>22</v>
      </c>
      <c r="E329" s="24">
        <f>D329/165</f>
        <v>0.13333333333333333</v>
      </c>
      <c r="F329" s="19">
        <v>21</v>
      </c>
      <c r="G329" s="24">
        <f>F329/165</f>
        <v>0.12727272727272726</v>
      </c>
    </row>
    <row r="330" spans="3:7" x14ac:dyDescent="0.25">
      <c r="C330" s="27" t="s">
        <v>439</v>
      </c>
      <c r="D330" s="19">
        <v>4</v>
      </c>
      <c r="E330" s="24">
        <f>D330/165</f>
        <v>2.4242424242424242E-2</v>
      </c>
      <c r="F330" s="19">
        <v>3</v>
      </c>
      <c r="G330" s="24">
        <f>F330/165</f>
        <v>1.8181818181818181E-2</v>
      </c>
    </row>
    <row r="331" spans="3:7" s="81" customFormat="1" ht="11.25" x14ac:dyDescent="0.25">
      <c r="C331" s="93"/>
      <c r="D331" s="93"/>
      <c r="E331" s="93"/>
      <c r="G331" s="82"/>
    </row>
    <row r="332" spans="3:7" x14ac:dyDescent="0.25"/>
    <row r="333" spans="3:7" x14ac:dyDescent="0.25">
      <c r="C333" s="93" t="s">
        <v>603</v>
      </c>
      <c r="D333" s="93"/>
      <c r="E333" s="93"/>
    </row>
  </sheetData>
  <mergeCells count="16">
    <mergeCell ref="B4:O5"/>
    <mergeCell ref="G269:O270"/>
    <mergeCell ref="J261:K261"/>
    <mergeCell ref="L261:M261"/>
    <mergeCell ref="C267:E267"/>
    <mergeCell ref="N261:O261"/>
    <mergeCell ref="H261:I261"/>
    <mergeCell ref="C18:E18"/>
    <mergeCell ref="C151:E151"/>
    <mergeCell ref="C190:E190"/>
    <mergeCell ref="C333:E333"/>
    <mergeCell ref="C226:G226"/>
    <mergeCell ref="C243:E243"/>
    <mergeCell ref="G243:I243"/>
    <mergeCell ref="F320:G320"/>
    <mergeCell ref="C331:E331"/>
  </mergeCells>
  <hyperlinks>
    <hyperlink ref="M2" location="Índice!A1" display="Índice" xr:uid="{93F07BDB-9797-488A-A7D7-E15803E1EF04}"/>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96AC0-2DDE-450D-9B2D-0F1B4F5D077B}">
  <dimension ref="A1:L139"/>
  <sheetViews>
    <sheetView showGridLines="0" zoomScaleNormal="100" workbookViewId="0">
      <selection activeCell="K3" sqref="K3"/>
    </sheetView>
  </sheetViews>
  <sheetFormatPr baseColWidth="10" defaultColWidth="0" defaultRowHeight="12.75" zeroHeight="1" x14ac:dyDescent="0.2"/>
  <cols>
    <col min="1" max="1" width="1.28515625" style="38" customWidth="1"/>
    <col min="2" max="2" width="5.7109375" style="38" customWidth="1"/>
    <col min="3" max="3" width="39.5703125" style="38" customWidth="1"/>
    <col min="4" max="6" width="17.5703125" style="38" bestFit="1" customWidth="1"/>
    <col min="7" max="7" width="27.7109375" style="38" customWidth="1"/>
    <col min="8" max="9" width="15.85546875" style="38" bestFit="1" customWidth="1"/>
    <col min="10" max="11" width="11.42578125" style="38" customWidth="1"/>
    <col min="12" max="12" width="0" style="38" hidden="1" customWidth="1"/>
    <col min="13" max="16384" width="11.42578125" style="38" hidden="1"/>
  </cols>
  <sheetData>
    <row r="1" spans="2:11" x14ac:dyDescent="0.2"/>
    <row r="2" spans="2:11" x14ac:dyDescent="0.2"/>
    <row r="3" spans="2:11" ht="14.25" x14ac:dyDescent="0.2">
      <c r="K3" s="74" t="s">
        <v>453</v>
      </c>
    </row>
    <row r="4" spans="2:11" x14ac:dyDescent="0.2"/>
    <row r="5" spans="2:11" x14ac:dyDescent="0.2"/>
    <row r="6" spans="2:11" ht="18" x14ac:dyDescent="0.2">
      <c r="B6" s="96"/>
      <c r="C6" s="96"/>
      <c r="D6" s="96"/>
      <c r="E6" s="96"/>
      <c r="F6" s="96"/>
      <c r="G6" s="96"/>
      <c r="H6" s="96"/>
      <c r="I6" s="96"/>
    </row>
    <row r="7" spans="2:11" x14ac:dyDescent="0.2">
      <c r="C7" s="78" t="s">
        <v>473</v>
      </c>
      <c r="D7" s="78"/>
      <c r="E7" s="78"/>
    </row>
    <row r="8" spans="2:11" ht="5.25" customHeight="1" x14ac:dyDescent="0.2">
      <c r="C8" s="78"/>
      <c r="D8" s="78"/>
      <c r="E8" s="78"/>
    </row>
    <row r="9" spans="2:11" x14ac:dyDescent="0.2">
      <c r="C9" s="15" t="s">
        <v>7</v>
      </c>
      <c r="D9" s="15" t="s">
        <v>40</v>
      </c>
      <c r="E9" s="15" t="s">
        <v>48</v>
      </c>
    </row>
    <row r="10" spans="2:11" x14ac:dyDescent="0.2">
      <c r="C10" s="18" t="s">
        <v>41</v>
      </c>
      <c r="D10" s="19">
        <v>34</v>
      </c>
      <c r="E10" s="24">
        <f>D10/$D$12</f>
        <v>0.20606060606060606</v>
      </c>
    </row>
    <row r="11" spans="2:11" x14ac:dyDescent="0.2">
      <c r="C11" s="18" t="s">
        <v>42</v>
      </c>
      <c r="D11" s="19">
        <v>131</v>
      </c>
      <c r="E11" s="24">
        <f>D11/$D$12</f>
        <v>0.79393939393939394</v>
      </c>
    </row>
    <row r="12" spans="2:11" x14ac:dyDescent="0.2">
      <c r="C12" s="26" t="s">
        <v>375</v>
      </c>
      <c r="D12" s="20">
        <f>SUM(D10:D11)</f>
        <v>165</v>
      </c>
      <c r="E12" s="22">
        <f>SUM(E10:E11)</f>
        <v>1</v>
      </c>
    </row>
    <row r="13" spans="2:11" x14ac:dyDescent="0.2"/>
    <row r="14" spans="2:11" x14ac:dyDescent="0.2">
      <c r="C14" s="78" t="s">
        <v>474</v>
      </c>
      <c r="D14" s="78"/>
      <c r="E14" s="78"/>
    </row>
    <row r="15" spans="2:11" ht="5.25" customHeight="1" x14ac:dyDescent="0.2">
      <c r="C15" s="46"/>
      <c r="D15" s="46"/>
      <c r="E15" s="46"/>
    </row>
    <row r="16" spans="2:11" ht="12.75" customHeight="1" x14ac:dyDescent="0.2">
      <c r="C16" s="15" t="s">
        <v>7</v>
      </c>
      <c r="D16" s="15" t="s">
        <v>40</v>
      </c>
      <c r="E16" s="15" t="s">
        <v>48</v>
      </c>
    </row>
    <row r="17" spans="3:8" x14ac:dyDescent="0.2">
      <c r="C17" s="40">
        <v>0</v>
      </c>
      <c r="D17" s="17">
        <v>4</v>
      </c>
      <c r="E17" s="36">
        <f>D17/$D$21</f>
        <v>2.4242424242424242E-2</v>
      </c>
    </row>
    <row r="18" spans="3:8" x14ac:dyDescent="0.2">
      <c r="C18" s="40" t="s">
        <v>441</v>
      </c>
      <c r="D18" s="17">
        <v>23</v>
      </c>
      <c r="E18" s="36">
        <f>D18/$D$21</f>
        <v>0.1393939393939394</v>
      </c>
    </row>
    <row r="19" spans="3:8" x14ac:dyDescent="0.2">
      <c r="C19" s="40">
        <f>10%</f>
        <v>0.1</v>
      </c>
      <c r="D19" s="17">
        <v>54</v>
      </c>
      <c r="E19" s="36">
        <f>D19/$D$21</f>
        <v>0.32727272727272727</v>
      </c>
    </row>
    <row r="20" spans="3:8" x14ac:dyDescent="0.2">
      <c r="C20" s="40" t="s">
        <v>440</v>
      </c>
      <c r="D20" s="17">
        <v>84</v>
      </c>
      <c r="E20" s="36">
        <f>D20/$D$21</f>
        <v>0.50909090909090904</v>
      </c>
    </row>
    <row r="21" spans="3:8" x14ac:dyDescent="0.2">
      <c r="C21" s="26" t="s">
        <v>375</v>
      </c>
      <c r="D21" s="20">
        <f>SUM(D17:D20)</f>
        <v>165</v>
      </c>
      <c r="E21" s="22">
        <f>SUM(E17:E20)</f>
        <v>1</v>
      </c>
    </row>
    <row r="22" spans="3:8" x14ac:dyDescent="0.2"/>
    <row r="23" spans="3:8" ht="12.75" customHeight="1" x14ac:dyDescent="0.2">
      <c r="C23" s="78" t="s">
        <v>475</v>
      </c>
      <c r="D23" s="78"/>
      <c r="E23" s="78"/>
      <c r="F23" s="65"/>
      <c r="G23" s="41"/>
      <c r="H23" s="41"/>
    </row>
    <row r="24" spans="3:8" ht="5.25" customHeight="1" x14ac:dyDescent="0.2">
      <c r="C24" s="46"/>
      <c r="D24" s="46"/>
      <c r="E24" s="46"/>
      <c r="F24" s="65"/>
      <c r="G24" s="41"/>
      <c r="H24" s="41"/>
    </row>
    <row r="25" spans="3:8" ht="12.75" customHeight="1" x14ac:dyDescent="0.2">
      <c r="C25" s="15" t="s">
        <v>7</v>
      </c>
      <c r="D25" s="15" t="s">
        <v>40</v>
      </c>
      <c r="E25" s="15" t="s">
        <v>48</v>
      </c>
      <c r="F25" s="23"/>
      <c r="G25" s="23"/>
      <c r="H25" s="23"/>
    </row>
    <row r="26" spans="3:8" ht="12.75" customHeight="1" x14ac:dyDescent="0.2">
      <c r="C26" s="18" t="s">
        <v>41</v>
      </c>
      <c r="D26" s="19">
        <v>117</v>
      </c>
      <c r="E26" s="24">
        <f>D26/$D$28</f>
        <v>0.70909090909090911</v>
      </c>
      <c r="F26" s="23"/>
      <c r="G26" s="23"/>
      <c r="H26" s="23"/>
    </row>
    <row r="27" spans="3:8" ht="12.75" customHeight="1" x14ac:dyDescent="0.2">
      <c r="C27" s="18" t="s">
        <v>42</v>
      </c>
      <c r="D27" s="19">
        <v>48</v>
      </c>
      <c r="E27" s="24">
        <f>D27/$D$28</f>
        <v>0.29090909090909089</v>
      </c>
      <c r="F27" s="23"/>
      <c r="G27" s="23"/>
      <c r="H27" s="23"/>
    </row>
    <row r="28" spans="3:8" ht="12.75" customHeight="1" x14ac:dyDescent="0.2">
      <c r="C28" s="26" t="s">
        <v>375</v>
      </c>
      <c r="D28" s="20">
        <f>SUM(D26:D27)</f>
        <v>165</v>
      </c>
      <c r="E28" s="22">
        <f>SUM(E26:E27)</f>
        <v>1</v>
      </c>
      <c r="F28" s="23"/>
      <c r="G28" s="23"/>
      <c r="H28" s="23"/>
    </row>
    <row r="29" spans="3:8" ht="12.75" customHeight="1" x14ac:dyDescent="0.2">
      <c r="C29" s="23"/>
      <c r="D29" s="23"/>
      <c r="E29" s="23"/>
      <c r="F29" s="23"/>
      <c r="G29" s="23"/>
      <c r="H29" s="23"/>
    </row>
    <row r="30" spans="3:8" ht="12.75" customHeight="1" x14ac:dyDescent="0.2">
      <c r="C30" s="78" t="s">
        <v>476</v>
      </c>
      <c r="D30" s="78"/>
      <c r="E30" s="78"/>
      <c r="F30" s="78"/>
      <c r="G30" s="78"/>
      <c r="H30" s="78"/>
    </row>
    <row r="31" spans="3:8" ht="5.25" customHeight="1" x14ac:dyDescent="0.2"/>
    <row r="32" spans="3:8" ht="25.5" x14ac:dyDescent="0.2">
      <c r="C32" s="15" t="s">
        <v>132</v>
      </c>
      <c r="D32" s="15" t="s">
        <v>137</v>
      </c>
      <c r="E32" s="15" t="s">
        <v>138</v>
      </c>
    </row>
    <row r="33" spans="3:9" x14ac:dyDescent="0.2">
      <c r="C33" s="39" t="s">
        <v>133</v>
      </c>
      <c r="D33" s="17">
        <v>4308</v>
      </c>
      <c r="E33" s="42">
        <v>376177623.42000002</v>
      </c>
    </row>
    <row r="34" spans="3:9" x14ac:dyDescent="0.2">
      <c r="C34" s="39" t="s">
        <v>134</v>
      </c>
      <c r="D34" s="17">
        <v>8</v>
      </c>
      <c r="E34" s="42">
        <v>169529693.50999999</v>
      </c>
    </row>
    <row r="35" spans="3:9" x14ac:dyDescent="0.2">
      <c r="C35" s="39" t="s">
        <v>135</v>
      </c>
      <c r="D35" s="17">
        <v>91</v>
      </c>
      <c r="E35" s="42">
        <v>69976798.569999993</v>
      </c>
    </row>
    <row r="36" spans="3:9" x14ac:dyDescent="0.2">
      <c r="C36" s="39" t="s">
        <v>136</v>
      </c>
      <c r="D36" s="17">
        <v>19</v>
      </c>
      <c r="E36" s="42">
        <v>2694467.85</v>
      </c>
    </row>
    <row r="37" spans="3:9" x14ac:dyDescent="0.2"/>
    <row r="38" spans="3:9" ht="39.75" customHeight="1" x14ac:dyDescent="0.2">
      <c r="C38" s="78" t="s">
        <v>477</v>
      </c>
      <c r="D38" s="78"/>
      <c r="E38" s="78"/>
      <c r="G38" s="100" t="s">
        <v>478</v>
      </c>
      <c r="H38" s="100"/>
      <c r="I38" s="100"/>
    </row>
    <row r="39" spans="3:9" ht="5.25" customHeight="1" x14ac:dyDescent="0.2">
      <c r="C39" s="78"/>
      <c r="D39" s="78"/>
      <c r="E39" s="78"/>
      <c r="G39" s="46"/>
      <c r="H39" s="46"/>
      <c r="I39" s="46"/>
    </row>
    <row r="40" spans="3:9" x14ac:dyDescent="0.2">
      <c r="C40" s="15" t="s">
        <v>7</v>
      </c>
      <c r="D40" s="15" t="s">
        <v>40</v>
      </c>
      <c r="E40" s="15" t="s">
        <v>48</v>
      </c>
      <c r="G40" s="15" t="s">
        <v>7</v>
      </c>
      <c r="H40" s="15" t="s">
        <v>40</v>
      </c>
      <c r="I40" s="15" t="s">
        <v>48</v>
      </c>
    </row>
    <row r="41" spans="3:9" x14ac:dyDescent="0.2">
      <c r="C41" s="18" t="s">
        <v>41</v>
      </c>
      <c r="D41" s="19">
        <v>27</v>
      </c>
      <c r="E41" s="24">
        <f>D41/$D$43</f>
        <v>0.16363636363636364</v>
      </c>
      <c r="G41" s="18" t="s">
        <v>41</v>
      </c>
      <c r="H41" s="19">
        <v>14</v>
      </c>
      <c r="I41" s="24">
        <f>H41/$H$43</f>
        <v>0.51851851851851849</v>
      </c>
    </row>
    <row r="42" spans="3:9" x14ac:dyDescent="0.2">
      <c r="C42" s="18" t="s">
        <v>42</v>
      </c>
      <c r="D42" s="19">
        <v>138</v>
      </c>
      <c r="E42" s="24">
        <f>D42/$D$43</f>
        <v>0.83636363636363631</v>
      </c>
      <c r="G42" s="18" t="s">
        <v>42</v>
      </c>
      <c r="H42" s="19">
        <v>13</v>
      </c>
      <c r="I42" s="24">
        <f>H42/$H$43</f>
        <v>0.48148148148148145</v>
      </c>
    </row>
    <row r="43" spans="3:9" x14ac:dyDescent="0.2">
      <c r="C43" s="26" t="s">
        <v>375</v>
      </c>
      <c r="D43" s="20">
        <f>SUM(D41:D42)</f>
        <v>165</v>
      </c>
      <c r="E43" s="22">
        <f>SUM(E41:E42)</f>
        <v>1</v>
      </c>
      <c r="G43" s="26" t="s">
        <v>375</v>
      </c>
      <c r="H43" s="20">
        <f>SUM(H41:H42)</f>
        <v>27</v>
      </c>
      <c r="I43" s="22">
        <f>SUM(I41:I42)</f>
        <v>1</v>
      </c>
    </row>
    <row r="44" spans="3:9" x14ac:dyDescent="0.2"/>
    <row r="45" spans="3:9" ht="12.75" customHeight="1" x14ac:dyDescent="0.2">
      <c r="C45" s="78" t="s">
        <v>479</v>
      </c>
      <c r="D45" s="78"/>
      <c r="E45" s="78"/>
      <c r="F45" s="78"/>
      <c r="G45" s="41"/>
      <c r="H45" s="41"/>
    </row>
    <row r="46" spans="3:9" ht="5.25" customHeight="1" x14ac:dyDescent="0.2">
      <c r="C46" s="78"/>
      <c r="D46" s="78"/>
      <c r="E46" s="78"/>
      <c r="F46" s="78"/>
      <c r="G46" s="41"/>
      <c r="H46" s="41"/>
    </row>
    <row r="47" spans="3:9" ht="38.25" x14ac:dyDescent="0.2">
      <c r="C47" s="15" t="s">
        <v>139</v>
      </c>
      <c r="D47" s="15" t="s">
        <v>137</v>
      </c>
      <c r="E47" s="15" t="s">
        <v>143</v>
      </c>
      <c r="F47" s="15" t="s">
        <v>144</v>
      </c>
    </row>
    <row r="48" spans="3:9" s="44" customFormat="1" x14ac:dyDescent="0.25">
      <c r="C48" s="16" t="s">
        <v>140</v>
      </c>
      <c r="D48" s="19">
        <v>72</v>
      </c>
      <c r="E48" s="43">
        <v>2882065.58</v>
      </c>
      <c r="F48" s="42">
        <v>758040.7</v>
      </c>
    </row>
    <row r="49" spans="3:12" s="44" customFormat="1" x14ac:dyDescent="0.25">
      <c r="C49" s="16" t="s">
        <v>141</v>
      </c>
      <c r="D49" s="19">
        <v>141</v>
      </c>
      <c r="E49" s="43">
        <v>1962591.39</v>
      </c>
      <c r="F49" s="42">
        <v>1248292.04</v>
      </c>
    </row>
    <row r="50" spans="3:12" s="44" customFormat="1" x14ac:dyDescent="0.25">
      <c r="C50" s="16" t="s">
        <v>142</v>
      </c>
      <c r="D50" s="19">
        <v>108</v>
      </c>
      <c r="E50" s="43">
        <v>1686028.33</v>
      </c>
      <c r="F50" s="42">
        <v>145000</v>
      </c>
    </row>
    <row r="51" spans="3:12" s="44" customFormat="1" x14ac:dyDescent="0.25">
      <c r="C51" s="58"/>
      <c r="D51" s="3"/>
      <c r="E51" s="59"/>
      <c r="F51" s="60"/>
    </row>
    <row r="52" spans="3:12" s="44" customFormat="1" x14ac:dyDescent="0.25">
      <c r="C52" s="78" t="s">
        <v>480</v>
      </c>
      <c r="D52" s="78"/>
      <c r="E52" s="78"/>
      <c r="F52" s="78"/>
    </row>
    <row r="53" spans="3:12" s="44" customFormat="1" ht="5.25" customHeight="1" x14ac:dyDescent="0.25">
      <c r="C53" s="78"/>
      <c r="D53" s="78"/>
      <c r="E53" s="78"/>
      <c r="F53" s="78"/>
    </row>
    <row r="54" spans="3:12" s="44" customFormat="1" ht="38.25" x14ac:dyDescent="0.25">
      <c r="C54" s="15" t="s">
        <v>442</v>
      </c>
      <c r="D54" s="15" t="s">
        <v>147</v>
      </c>
      <c r="E54" s="15" t="s">
        <v>443</v>
      </c>
      <c r="F54" s="15" t="s">
        <v>444</v>
      </c>
      <c r="G54" s="15" t="s">
        <v>148</v>
      </c>
    </row>
    <row r="55" spans="3:12" s="44" customFormat="1" x14ac:dyDescent="0.25">
      <c r="C55" s="16" t="s">
        <v>140</v>
      </c>
      <c r="D55" s="69">
        <v>2.4242424242424243</v>
      </c>
      <c r="E55" s="69">
        <v>6.666666666666667</v>
      </c>
      <c r="F55" s="69">
        <v>26.060606060606062</v>
      </c>
      <c r="G55" s="69">
        <v>64.848484848484844</v>
      </c>
      <c r="H55" s="68"/>
      <c r="I55" s="68"/>
      <c r="J55" s="68"/>
      <c r="K55" s="68"/>
    </row>
    <row r="56" spans="3:12" s="44" customFormat="1" x14ac:dyDescent="0.25">
      <c r="C56" s="16" t="s">
        <v>141</v>
      </c>
      <c r="D56" s="69">
        <v>1.8181818181818181</v>
      </c>
      <c r="E56" s="69">
        <v>3.0303030303030303</v>
      </c>
      <c r="F56" s="69">
        <v>20</v>
      </c>
      <c r="G56" s="69">
        <v>75.151515151515142</v>
      </c>
      <c r="H56" s="68"/>
      <c r="I56" s="68"/>
      <c r="J56" s="68"/>
      <c r="K56" s="68"/>
    </row>
    <row r="57" spans="3:12" s="44" customFormat="1" x14ac:dyDescent="0.25">
      <c r="C57" s="16" t="s">
        <v>142</v>
      </c>
      <c r="D57" s="69">
        <v>4.8484848484848486</v>
      </c>
      <c r="E57" s="69">
        <v>13.939393939393941</v>
      </c>
      <c r="F57" s="69">
        <v>30.303030303030305</v>
      </c>
      <c r="G57" s="69">
        <v>50.909090909090907</v>
      </c>
      <c r="H57" s="68"/>
      <c r="I57" s="66"/>
      <c r="J57" s="68"/>
      <c r="K57" s="68"/>
    </row>
    <row r="58" spans="3:12" s="44" customFormat="1" x14ac:dyDescent="0.25">
      <c r="C58" s="58"/>
      <c r="D58" s="3"/>
      <c r="E58" s="59"/>
      <c r="F58" s="60"/>
      <c r="I58" s="66"/>
    </row>
    <row r="59" spans="3:12" s="44" customFormat="1" ht="12.75" customHeight="1" x14ac:dyDescent="0.25">
      <c r="C59" s="78" t="s">
        <v>481</v>
      </c>
      <c r="D59" s="78"/>
      <c r="E59" s="78"/>
      <c r="F59" s="60"/>
      <c r="H59" s="67"/>
      <c r="I59" s="66"/>
      <c r="J59" s="67"/>
      <c r="K59" s="67"/>
      <c r="L59" s="67"/>
    </row>
    <row r="60" spans="3:12" s="44" customFormat="1" ht="5.25" customHeight="1" x14ac:dyDescent="0.25">
      <c r="C60" s="46"/>
      <c r="D60" s="46"/>
      <c r="E60" s="46"/>
      <c r="F60" s="60"/>
      <c r="H60" s="67"/>
      <c r="I60" s="66"/>
      <c r="J60" s="67"/>
      <c r="K60" s="67"/>
      <c r="L60" s="67"/>
    </row>
    <row r="61" spans="3:12" s="44" customFormat="1" ht="12.75" customHeight="1" x14ac:dyDescent="0.25">
      <c r="C61" s="15" t="s">
        <v>7</v>
      </c>
      <c r="D61" s="15" t="s">
        <v>40</v>
      </c>
      <c r="E61" s="15" t="s">
        <v>48</v>
      </c>
      <c r="F61" s="60"/>
      <c r="H61" s="67"/>
      <c r="I61" s="66"/>
      <c r="J61" s="67"/>
      <c r="K61" s="67"/>
      <c r="L61" s="67"/>
    </row>
    <row r="62" spans="3:12" s="44" customFormat="1" x14ac:dyDescent="0.25">
      <c r="C62" s="18" t="s">
        <v>41</v>
      </c>
      <c r="D62" s="30">
        <v>80</v>
      </c>
      <c r="E62" s="24">
        <f>D62/$D$64</f>
        <v>0.48484848484848486</v>
      </c>
      <c r="F62" s="60"/>
      <c r="H62" s="67"/>
      <c r="I62" s="67"/>
      <c r="J62" s="67"/>
      <c r="K62" s="67"/>
      <c r="L62" s="67"/>
    </row>
    <row r="63" spans="3:12" s="44" customFormat="1" x14ac:dyDescent="0.25">
      <c r="C63" s="28" t="s">
        <v>42</v>
      </c>
      <c r="D63" s="19">
        <v>85</v>
      </c>
      <c r="E63" s="24">
        <f>D63/$D$64</f>
        <v>0.51515151515151514</v>
      </c>
      <c r="F63" s="60"/>
      <c r="H63" s="66"/>
      <c r="I63" s="66"/>
      <c r="J63" s="66"/>
      <c r="K63" s="66"/>
    </row>
    <row r="64" spans="3:12" s="44" customFormat="1" x14ac:dyDescent="0.25">
      <c r="C64" s="26" t="s">
        <v>375</v>
      </c>
      <c r="D64" s="31">
        <f>SUM(D62:D63)</f>
        <v>165</v>
      </c>
      <c r="E64" s="22">
        <f>SUM(E62:E63)</f>
        <v>1</v>
      </c>
      <c r="F64" s="60"/>
      <c r="H64" s="66"/>
      <c r="I64" s="66"/>
      <c r="J64" s="66"/>
      <c r="K64" s="66"/>
    </row>
    <row r="65" spans="3:11" s="44" customFormat="1" x14ac:dyDescent="0.25">
      <c r="C65" s="58"/>
      <c r="E65" s="59"/>
      <c r="F65" s="60"/>
      <c r="H65" s="66"/>
      <c r="I65" s="66"/>
      <c r="J65" s="66"/>
      <c r="K65" s="66"/>
    </row>
    <row r="66" spans="3:11" s="44" customFormat="1" x14ac:dyDescent="0.25">
      <c r="C66" s="78" t="s">
        <v>482</v>
      </c>
      <c r="D66" s="78"/>
      <c r="E66" s="78"/>
      <c r="F66" s="60"/>
    </row>
    <row r="67" spans="3:11" s="44" customFormat="1" ht="5.25" customHeight="1" x14ac:dyDescent="0.25">
      <c r="C67" s="78"/>
      <c r="D67" s="78"/>
      <c r="E67" s="78"/>
      <c r="F67" s="60"/>
    </row>
    <row r="68" spans="3:11" s="44" customFormat="1" x14ac:dyDescent="0.25">
      <c r="C68" s="15" t="s">
        <v>7</v>
      </c>
      <c r="D68" s="15" t="s">
        <v>40</v>
      </c>
      <c r="E68" s="15" t="s">
        <v>48</v>
      </c>
      <c r="F68" s="60"/>
    </row>
    <row r="69" spans="3:11" s="44" customFormat="1" x14ac:dyDescent="0.25">
      <c r="C69" s="18" t="s">
        <v>41</v>
      </c>
      <c r="D69" s="30">
        <v>56</v>
      </c>
      <c r="E69" s="24">
        <f>D69/$D$71</f>
        <v>0.33939393939393941</v>
      </c>
      <c r="F69" s="60"/>
    </row>
    <row r="70" spans="3:11" s="44" customFormat="1" x14ac:dyDescent="0.25">
      <c r="C70" s="28" t="s">
        <v>42</v>
      </c>
      <c r="D70" s="19">
        <v>109</v>
      </c>
      <c r="E70" s="24">
        <f>D70/$D$71</f>
        <v>0.66060606060606064</v>
      </c>
      <c r="F70" s="60"/>
    </row>
    <row r="71" spans="3:11" s="44" customFormat="1" x14ac:dyDescent="0.25">
      <c r="C71" s="26" t="s">
        <v>375</v>
      </c>
      <c r="D71" s="31">
        <f>SUM(D69:D70)</f>
        <v>165</v>
      </c>
      <c r="E71" s="22">
        <f>SUM(E69:E70)</f>
        <v>1</v>
      </c>
      <c r="F71" s="60"/>
    </row>
    <row r="72" spans="3:11" s="44" customFormat="1" x14ac:dyDescent="0.25">
      <c r="C72" s="58"/>
      <c r="E72" s="59"/>
      <c r="F72" s="60"/>
    </row>
    <row r="73" spans="3:11" s="44" customFormat="1" x14ac:dyDescent="0.25">
      <c r="C73" s="78" t="s">
        <v>602</v>
      </c>
      <c r="D73" s="78"/>
      <c r="E73" s="78"/>
      <c r="F73" s="60"/>
    </row>
    <row r="74" spans="3:11" s="44" customFormat="1" ht="5.25" customHeight="1" x14ac:dyDescent="0.25">
      <c r="C74" s="46"/>
      <c r="D74" s="46"/>
      <c r="E74" s="46"/>
      <c r="F74" s="60"/>
    </row>
    <row r="75" spans="3:11" s="44" customFormat="1" x14ac:dyDescent="0.25">
      <c r="C75" s="15" t="s">
        <v>7</v>
      </c>
      <c r="D75" s="15" t="s">
        <v>40</v>
      </c>
      <c r="E75" s="15" t="s">
        <v>48</v>
      </c>
      <c r="F75" s="60"/>
    </row>
    <row r="76" spans="3:11" s="44" customFormat="1" x14ac:dyDescent="0.25">
      <c r="C76" s="18" t="s">
        <v>41</v>
      </c>
      <c r="D76" s="30">
        <v>60</v>
      </c>
      <c r="E76" s="24">
        <f>D76/$D$78</f>
        <v>0.36363636363636365</v>
      </c>
      <c r="F76" s="60"/>
    </row>
    <row r="77" spans="3:11" s="44" customFormat="1" x14ac:dyDescent="0.25">
      <c r="C77" s="28" t="s">
        <v>42</v>
      </c>
      <c r="D77" s="19">
        <v>105</v>
      </c>
      <c r="E77" s="24">
        <f>D77/$D$78</f>
        <v>0.63636363636363635</v>
      </c>
      <c r="F77" s="60"/>
    </row>
    <row r="78" spans="3:11" s="44" customFormat="1" x14ac:dyDescent="0.25">
      <c r="C78" s="26" t="s">
        <v>375</v>
      </c>
      <c r="D78" s="31">
        <f>SUM(D76:D77)</f>
        <v>165</v>
      </c>
      <c r="E78" s="22">
        <f>SUM(E76:E77)</f>
        <v>1</v>
      </c>
      <c r="F78" s="60"/>
    </row>
    <row r="79" spans="3:11" s="44" customFormat="1" x14ac:dyDescent="0.25">
      <c r="C79" s="58"/>
      <c r="D79" s="3"/>
      <c r="E79" s="59"/>
      <c r="F79" s="60"/>
    </row>
    <row r="80" spans="3:11" s="44" customFormat="1" ht="12.75" customHeight="1" x14ac:dyDescent="0.25">
      <c r="C80" s="78" t="s">
        <v>483</v>
      </c>
      <c r="D80" s="78"/>
      <c r="E80" s="78"/>
      <c r="F80" s="60"/>
    </row>
    <row r="81" spans="3:6" s="44" customFormat="1" ht="5.25" customHeight="1" x14ac:dyDescent="0.25">
      <c r="C81" s="78"/>
      <c r="D81" s="78"/>
      <c r="E81" s="78"/>
      <c r="F81" s="60"/>
    </row>
    <row r="82" spans="3:6" s="44" customFormat="1" x14ac:dyDescent="0.25">
      <c r="C82" s="15" t="s">
        <v>7</v>
      </c>
      <c r="D82" s="15" t="s">
        <v>40</v>
      </c>
      <c r="E82" s="15" t="s">
        <v>48</v>
      </c>
      <c r="F82" s="60"/>
    </row>
    <row r="83" spans="3:6" s="44" customFormat="1" x14ac:dyDescent="0.25">
      <c r="C83" s="18" t="s">
        <v>41</v>
      </c>
      <c r="D83" s="30">
        <v>84</v>
      </c>
      <c r="E83" s="24">
        <f>D83/$D$85</f>
        <v>0.50909090909090904</v>
      </c>
      <c r="F83" s="60"/>
    </row>
    <row r="84" spans="3:6" s="44" customFormat="1" x14ac:dyDescent="0.25">
      <c r="C84" s="28" t="s">
        <v>42</v>
      </c>
      <c r="D84" s="19">
        <v>81</v>
      </c>
      <c r="E84" s="24">
        <f>D84/$D$85</f>
        <v>0.49090909090909091</v>
      </c>
      <c r="F84" s="60"/>
    </row>
    <row r="85" spans="3:6" s="44" customFormat="1" x14ac:dyDescent="0.25">
      <c r="C85" s="26" t="s">
        <v>375</v>
      </c>
      <c r="D85" s="31">
        <f>SUM(D83:D84)</f>
        <v>165</v>
      </c>
      <c r="E85" s="22">
        <f>SUM(E83:E84)</f>
        <v>1</v>
      </c>
      <c r="F85" s="60"/>
    </row>
    <row r="86" spans="3:6" s="44" customFormat="1" x14ac:dyDescent="0.25">
      <c r="C86" s="58"/>
      <c r="E86" s="59"/>
      <c r="F86" s="60"/>
    </row>
    <row r="87" spans="3:6" s="44" customFormat="1" x14ac:dyDescent="0.25">
      <c r="C87" s="78" t="s">
        <v>484</v>
      </c>
      <c r="D87" s="78"/>
      <c r="E87" s="78"/>
      <c r="F87" s="60"/>
    </row>
    <row r="88" spans="3:6" s="44" customFormat="1" ht="5.25" customHeight="1" x14ac:dyDescent="0.25">
      <c r="C88" s="78"/>
      <c r="D88" s="78"/>
      <c r="E88" s="78"/>
      <c r="F88" s="60"/>
    </row>
    <row r="89" spans="3:6" s="44" customFormat="1" x14ac:dyDescent="0.25">
      <c r="C89" s="15" t="s">
        <v>7</v>
      </c>
      <c r="D89" s="15" t="s">
        <v>40</v>
      </c>
      <c r="E89" s="15" t="s">
        <v>48</v>
      </c>
      <c r="F89" s="60"/>
    </row>
    <row r="90" spans="3:6" s="44" customFormat="1" x14ac:dyDescent="0.25">
      <c r="C90" s="18" t="s">
        <v>41</v>
      </c>
      <c r="D90" s="30">
        <v>71</v>
      </c>
      <c r="E90" s="24">
        <f>D90/$D$92</f>
        <v>0.4303030303030303</v>
      </c>
      <c r="F90" s="60"/>
    </row>
    <row r="91" spans="3:6" s="44" customFormat="1" x14ac:dyDescent="0.25">
      <c r="C91" s="28" t="s">
        <v>42</v>
      </c>
      <c r="D91" s="19">
        <v>94</v>
      </c>
      <c r="E91" s="24">
        <f>D91/$D$92</f>
        <v>0.5696969696969697</v>
      </c>
      <c r="F91" s="60"/>
    </row>
    <row r="92" spans="3:6" s="44" customFormat="1" x14ac:dyDescent="0.25">
      <c r="C92" s="26" t="s">
        <v>375</v>
      </c>
      <c r="D92" s="31">
        <f>SUM(D90:D91)</f>
        <v>165</v>
      </c>
      <c r="E92" s="22">
        <f>SUM(E90:E91)</f>
        <v>1</v>
      </c>
      <c r="F92" s="60"/>
    </row>
    <row r="93" spans="3:6" s="44" customFormat="1" x14ac:dyDescent="0.25">
      <c r="C93" s="58"/>
      <c r="E93" s="59"/>
      <c r="F93" s="60"/>
    </row>
    <row r="94" spans="3:6" s="44" customFormat="1" x14ac:dyDescent="0.25">
      <c r="C94" s="78" t="s">
        <v>485</v>
      </c>
      <c r="D94" s="78"/>
      <c r="E94" s="78"/>
      <c r="F94" s="60"/>
    </row>
    <row r="95" spans="3:6" s="44" customFormat="1" ht="5.25" customHeight="1" x14ac:dyDescent="0.25">
      <c r="C95" s="46"/>
      <c r="D95" s="46"/>
      <c r="E95" s="46"/>
      <c r="F95" s="60"/>
    </row>
    <row r="96" spans="3:6" s="44" customFormat="1" x14ac:dyDescent="0.25">
      <c r="C96" s="15" t="s">
        <v>7</v>
      </c>
      <c r="D96" s="15" t="s">
        <v>40</v>
      </c>
      <c r="E96" s="15" t="s">
        <v>48</v>
      </c>
      <c r="F96" s="60"/>
    </row>
    <row r="97" spans="3:9" s="44" customFormat="1" x14ac:dyDescent="0.25">
      <c r="C97" s="18" t="s">
        <v>41</v>
      </c>
      <c r="D97" s="30">
        <v>81</v>
      </c>
      <c r="E97" s="24">
        <f>D97/$D$99</f>
        <v>0.49090909090909091</v>
      </c>
      <c r="F97" s="60"/>
    </row>
    <row r="98" spans="3:9" s="44" customFormat="1" x14ac:dyDescent="0.25">
      <c r="C98" s="28" t="s">
        <v>42</v>
      </c>
      <c r="D98" s="19">
        <v>84</v>
      </c>
      <c r="E98" s="24">
        <f>D98/$D$99</f>
        <v>0.50909090909090904</v>
      </c>
      <c r="F98" s="60"/>
    </row>
    <row r="99" spans="3:9" s="44" customFormat="1" x14ac:dyDescent="0.25">
      <c r="C99" s="26" t="s">
        <v>375</v>
      </c>
      <c r="D99" s="31">
        <f>SUM(D97:D98)</f>
        <v>165</v>
      </c>
      <c r="E99" s="22">
        <f>SUM(E97:E98)</f>
        <v>1</v>
      </c>
      <c r="F99" s="60"/>
    </row>
    <row r="100" spans="3:9" s="44" customFormat="1" x14ac:dyDescent="0.25">
      <c r="C100" s="61"/>
      <c r="D100" s="2"/>
      <c r="E100" s="62"/>
      <c r="F100" s="60"/>
    </row>
    <row r="101" spans="3:9" s="44" customFormat="1" x14ac:dyDescent="0.25">
      <c r="C101" s="61"/>
      <c r="D101" s="2"/>
      <c r="E101" s="62"/>
      <c r="F101" s="60"/>
    </row>
    <row r="102" spans="3:9" s="44" customFormat="1" x14ac:dyDescent="0.2">
      <c r="C102" s="78" t="s">
        <v>486</v>
      </c>
      <c r="D102" s="78"/>
      <c r="E102" s="78"/>
      <c r="F102" s="38"/>
      <c r="G102" s="78" t="s">
        <v>487</v>
      </c>
      <c r="H102" s="78"/>
      <c r="I102" s="78"/>
    </row>
    <row r="103" spans="3:9" s="44" customFormat="1" ht="5.25" customHeight="1" x14ac:dyDescent="0.2">
      <c r="C103" s="46"/>
      <c r="D103" s="46"/>
      <c r="E103" s="46"/>
      <c r="F103" s="38"/>
      <c r="G103" s="46"/>
      <c r="H103" s="46"/>
      <c r="I103" s="46"/>
    </row>
    <row r="104" spans="3:9" s="44" customFormat="1" x14ac:dyDescent="0.2">
      <c r="C104" s="15" t="s">
        <v>7</v>
      </c>
      <c r="D104" s="15" t="s">
        <v>40</v>
      </c>
      <c r="E104" s="15" t="s">
        <v>48</v>
      </c>
      <c r="F104" s="38"/>
      <c r="G104" s="15" t="s">
        <v>7</v>
      </c>
      <c r="H104" s="15" t="s">
        <v>40</v>
      </c>
      <c r="I104" s="15" t="s">
        <v>48</v>
      </c>
    </row>
    <row r="105" spans="3:9" s="44" customFormat="1" x14ac:dyDescent="0.2">
      <c r="C105" s="18" t="s">
        <v>41</v>
      </c>
      <c r="D105" s="30">
        <v>154</v>
      </c>
      <c r="E105" s="24">
        <f>D105/$D$107</f>
        <v>0.93333333333333335</v>
      </c>
      <c r="F105" s="38"/>
      <c r="G105" s="18" t="s">
        <v>158</v>
      </c>
      <c r="H105" s="19">
        <v>104</v>
      </c>
      <c r="I105" s="24">
        <f>H105/165</f>
        <v>0.63030303030303025</v>
      </c>
    </row>
    <row r="106" spans="3:9" s="44" customFormat="1" ht="38.25" x14ac:dyDescent="0.2">
      <c r="C106" s="28" t="s">
        <v>42</v>
      </c>
      <c r="D106" s="19">
        <v>11</v>
      </c>
      <c r="E106" s="24">
        <f>D106/$D$107</f>
        <v>6.6666666666666666E-2</v>
      </c>
      <c r="F106" s="38"/>
      <c r="G106" s="18" t="s">
        <v>159</v>
      </c>
      <c r="H106" s="19">
        <v>121</v>
      </c>
      <c r="I106" s="24">
        <f t="shared" ref="I106:I108" si="0">H106/165</f>
        <v>0.73333333333333328</v>
      </c>
    </row>
    <row r="107" spans="3:9" s="44" customFormat="1" x14ac:dyDescent="0.2">
      <c r="C107" s="26" t="s">
        <v>375</v>
      </c>
      <c r="D107" s="31">
        <f>SUM(D105:D106)</f>
        <v>165</v>
      </c>
      <c r="E107" s="22">
        <f>SUM(E105:E106)</f>
        <v>1</v>
      </c>
      <c r="F107" s="38"/>
      <c r="G107" s="18" t="s">
        <v>160</v>
      </c>
      <c r="H107" s="19">
        <v>131</v>
      </c>
      <c r="I107" s="24">
        <f t="shared" si="0"/>
        <v>0.79393939393939394</v>
      </c>
    </row>
    <row r="108" spans="3:9" s="44" customFormat="1" x14ac:dyDescent="0.25">
      <c r="C108" s="58"/>
      <c r="D108" s="3"/>
      <c r="E108" s="59"/>
      <c r="F108" s="60"/>
      <c r="G108" s="18" t="s">
        <v>161</v>
      </c>
      <c r="H108" s="19">
        <v>77</v>
      </c>
      <c r="I108" s="24">
        <f t="shared" si="0"/>
        <v>0.46666666666666667</v>
      </c>
    </row>
    <row r="109" spans="3:9" s="44" customFormat="1" x14ac:dyDescent="0.25">
      <c r="C109" s="58"/>
      <c r="D109" s="3"/>
      <c r="E109" s="59"/>
      <c r="F109" s="60"/>
      <c r="G109" s="1"/>
      <c r="H109" s="3"/>
      <c r="I109" s="57"/>
    </row>
    <row r="110" spans="3:9" s="44" customFormat="1" x14ac:dyDescent="0.25">
      <c r="C110" s="78" t="s">
        <v>488</v>
      </c>
      <c r="D110" s="78"/>
      <c r="E110" s="59"/>
      <c r="F110" s="60"/>
    </row>
    <row r="111" spans="3:9" s="44" customFormat="1" ht="5.25" customHeight="1" x14ac:dyDescent="0.25">
      <c r="C111" s="76"/>
      <c r="D111" s="76"/>
      <c r="E111" s="59"/>
      <c r="F111" s="60"/>
    </row>
    <row r="112" spans="3:9" s="44" customFormat="1" x14ac:dyDescent="0.25">
      <c r="C112" s="15" t="s">
        <v>162</v>
      </c>
      <c r="D112" s="15" t="s">
        <v>163</v>
      </c>
      <c r="E112" s="59"/>
      <c r="F112" s="60"/>
    </row>
    <row r="113" spans="3:6" s="44" customFormat="1" x14ac:dyDescent="0.25">
      <c r="C113" s="45" t="s">
        <v>164</v>
      </c>
      <c r="D113" s="42">
        <v>857948884.88000023</v>
      </c>
      <c r="E113" s="59"/>
      <c r="F113" s="60"/>
    </row>
    <row r="114" spans="3:6" s="44" customFormat="1" x14ac:dyDescent="0.25">
      <c r="C114" s="45" t="s">
        <v>165</v>
      </c>
      <c r="D114" s="42">
        <v>939531141.25</v>
      </c>
      <c r="E114" s="59"/>
      <c r="F114" s="60"/>
    </row>
    <row r="115" spans="3:6" s="44" customFormat="1" x14ac:dyDescent="0.25">
      <c r="C115" s="45" t="s">
        <v>166</v>
      </c>
      <c r="D115" s="42">
        <v>3256393014.5600009</v>
      </c>
      <c r="E115" s="59"/>
    </row>
    <row r="116" spans="3:6" s="44" customFormat="1" x14ac:dyDescent="0.25">
      <c r="C116" s="58"/>
      <c r="D116" s="3"/>
      <c r="E116" s="59"/>
      <c r="F116" s="60"/>
    </row>
    <row r="117" spans="3:6" s="44" customFormat="1" ht="12.75" customHeight="1" x14ac:dyDescent="0.25">
      <c r="C117" s="78" t="s">
        <v>489</v>
      </c>
      <c r="D117" s="78"/>
      <c r="E117" s="78"/>
      <c r="F117" s="60"/>
    </row>
    <row r="118" spans="3:6" s="44" customFormat="1" ht="5.25" customHeight="1" x14ac:dyDescent="0.25">
      <c r="C118" s="78"/>
      <c r="D118" s="78"/>
      <c r="E118" s="78"/>
      <c r="F118" s="60"/>
    </row>
    <row r="119" spans="3:6" s="44" customFormat="1" x14ac:dyDescent="0.25">
      <c r="C119" s="15" t="s">
        <v>7</v>
      </c>
      <c r="D119" s="15" t="s">
        <v>40</v>
      </c>
      <c r="E119" s="15" t="s">
        <v>48</v>
      </c>
      <c r="F119" s="60"/>
    </row>
    <row r="120" spans="3:6" s="44" customFormat="1" x14ac:dyDescent="0.2">
      <c r="C120" s="39" t="s">
        <v>145</v>
      </c>
      <c r="D120" s="17">
        <v>91</v>
      </c>
      <c r="E120" s="36">
        <f>D120/165</f>
        <v>0.55151515151515151</v>
      </c>
      <c r="F120" s="60"/>
    </row>
    <row r="121" spans="3:6" s="44" customFormat="1" x14ac:dyDescent="0.2">
      <c r="C121" s="39" t="s">
        <v>146</v>
      </c>
      <c r="D121" s="17">
        <v>111</v>
      </c>
      <c r="E121" s="36">
        <f t="shared" ref="E121:E126" si="1">D121/165</f>
        <v>0.67272727272727273</v>
      </c>
      <c r="F121" s="60"/>
    </row>
    <row r="122" spans="3:6" s="44" customFormat="1" x14ac:dyDescent="0.2">
      <c r="C122" s="39" t="s">
        <v>167</v>
      </c>
      <c r="D122" s="17">
        <v>72</v>
      </c>
      <c r="E122" s="36">
        <f t="shared" si="1"/>
        <v>0.43636363636363634</v>
      </c>
      <c r="F122" s="60"/>
    </row>
    <row r="123" spans="3:6" s="44" customFormat="1" x14ac:dyDescent="0.2">
      <c r="C123" s="39" t="s">
        <v>445</v>
      </c>
      <c r="D123" s="17">
        <v>74</v>
      </c>
      <c r="E123" s="36">
        <f t="shared" si="1"/>
        <v>0.44848484848484849</v>
      </c>
      <c r="F123" s="60"/>
    </row>
    <row r="124" spans="3:6" s="44" customFormat="1" x14ac:dyDescent="0.2">
      <c r="C124" s="39" t="s">
        <v>446</v>
      </c>
      <c r="D124" s="17">
        <v>97</v>
      </c>
      <c r="E124" s="36">
        <f t="shared" si="1"/>
        <v>0.58787878787878789</v>
      </c>
      <c r="F124" s="60"/>
    </row>
    <row r="125" spans="3:6" s="44" customFormat="1" x14ac:dyDescent="0.2">
      <c r="C125" s="39" t="s">
        <v>447</v>
      </c>
      <c r="D125" s="17">
        <v>80</v>
      </c>
      <c r="E125" s="36">
        <f t="shared" si="1"/>
        <v>0.48484848484848486</v>
      </c>
      <c r="F125" s="60"/>
    </row>
    <row r="126" spans="3:6" s="44" customFormat="1" x14ac:dyDescent="0.2">
      <c r="C126" s="39" t="s">
        <v>88</v>
      </c>
      <c r="D126" s="17">
        <v>44</v>
      </c>
      <c r="E126" s="36">
        <f t="shared" si="1"/>
        <v>0.26666666666666666</v>
      </c>
      <c r="F126" s="60"/>
    </row>
    <row r="127" spans="3:6" s="44" customFormat="1" ht="12.75" customHeight="1" x14ac:dyDescent="0.25">
      <c r="C127" s="79" t="s">
        <v>490</v>
      </c>
      <c r="D127" s="80"/>
      <c r="E127" s="80"/>
      <c r="F127" s="60"/>
    </row>
    <row r="128" spans="3:6" s="44" customFormat="1" x14ac:dyDescent="0.25">
      <c r="C128" s="81"/>
      <c r="D128" s="81"/>
      <c r="E128" s="81"/>
      <c r="F128" s="60"/>
    </row>
    <row r="129" spans="3:6" ht="12.75" customHeight="1" x14ac:dyDescent="0.2">
      <c r="C129" s="78" t="s">
        <v>491</v>
      </c>
      <c r="D129" s="78"/>
      <c r="E129" s="78"/>
      <c r="F129" s="78"/>
    </row>
    <row r="130" spans="3:6" ht="5.25" customHeight="1" x14ac:dyDescent="0.2">
      <c r="C130" s="78"/>
      <c r="D130" s="78"/>
      <c r="E130" s="78"/>
      <c r="F130" s="78"/>
    </row>
    <row r="131" spans="3:6" ht="25.5" x14ac:dyDescent="0.2">
      <c r="C131" s="15" t="s">
        <v>149</v>
      </c>
      <c r="D131" s="15" t="s">
        <v>155</v>
      </c>
      <c r="E131" s="15" t="s">
        <v>156</v>
      </c>
      <c r="F131" s="15" t="s">
        <v>157</v>
      </c>
    </row>
    <row r="132" spans="3:6" x14ac:dyDescent="0.2">
      <c r="C132" s="27" t="s">
        <v>150</v>
      </c>
      <c r="D132" s="43">
        <v>611043665.10000002</v>
      </c>
      <c r="E132" s="43">
        <v>641748675.34000015</v>
      </c>
      <c r="F132" s="43">
        <v>664506065.87999952</v>
      </c>
    </row>
    <row r="133" spans="3:6" x14ac:dyDescent="0.2">
      <c r="C133" s="27" t="s">
        <v>151</v>
      </c>
      <c r="D133" s="43">
        <v>346988326.7100001</v>
      </c>
      <c r="E133" s="43">
        <v>384373281.71999997</v>
      </c>
      <c r="F133" s="43">
        <v>425647415.66000021</v>
      </c>
    </row>
    <row r="134" spans="3:6" x14ac:dyDescent="0.2">
      <c r="C134" s="27" t="s">
        <v>152</v>
      </c>
      <c r="D134" s="43">
        <v>132872985.55999999</v>
      </c>
      <c r="E134" s="43">
        <v>153254069.36000004</v>
      </c>
      <c r="F134" s="43">
        <v>168416580.74000001</v>
      </c>
    </row>
    <row r="135" spans="3:6" x14ac:dyDescent="0.2">
      <c r="C135" s="27" t="s">
        <v>153</v>
      </c>
      <c r="D135" s="43">
        <v>1008081943.21</v>
      </c>
      <c r="E135" s="43">
        <v>1236913626.8899992</v>
      </c>
      <c r="F135" s="43">
        <v>1315195373.8499999</v>
      </c>
    </row>
    <row r="136" spans="3:6" x14ac:dyDescent="0.2">
      <c r="C136" s="27" t="s">
        <v>154</v>
      </c>
      <c r="D136" s="43">
        <v>3161997898.2100015</v>
      </c>
      <c r="E136" s="43">
        <v>3423543912.8299999</v>
      </c>
      <c r="F136" s="43">
        <v>3580253612.2200012</v>
      </c>
    </row>
    <row r="137" spans="3:6" x14ac:dyDescent="0.2">
      <c r="C137" s="13"/>
      <c r="D137" s="59"/>
      <c r="E137" s="59"/>
      <c r="F137" s="59"/>
    </row>
    <row r="138" spans="3:6" x14ac:dyDescent="0.2"/>
    <row r="139" spans="3:6" x14ac:dyDescent="0.2">
      <c r="C139" s="93" t="s">
        <v>603</v>
      </c>
      <c r="D139" s="93"/>
      <c r="E139" s="93"/>
    </row>
  </sheetData>
  <mergeCells count="3">
    <mergeCell ref="C139:E139"/>
    <mergeCell ref="B6:I6"/>
    <mergeCell ref="G38:I38"/>
  </mergeCells>
  <hyperlinks>
    <hyperlink ref="K3" location="Índice!A1" display="Índice" xr:uid="{DF415F74-419F-4100-A167-6C9879DC067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3A1A-29C5-474B-8B73-2FAC1B8B4D5E}">
  <dimension ref="A1:AI249"/>
  <sheetViews>
    <sheetView showGridLines="0" zoomScaleNormal="100" workbookViewId="0">
      <selection activeCell="E11" sqref="E11"/>
    </sheetView>
  </sheetViews>
  <sheetFormatPr baseColWidth="10" defaultColWidth="0" defaultRowHeight="12.75" zeroHeight="1" x14ac:dyDescent="0.25"/>
  <cols>
    <col min="1" max="1" width="1.28515625" style="1" customWidth="1"/>
    <col min="2" max="2" width="5.7109375" style="1" customWidth="1"/>
    <col min="3" max="3" width="30.28515625" style="1" customWidth="1"/>
    <col min="4" max="4" width="26.42578125" style="1" bestFit="1" customWidth="1"/>
    <col min="5" max="5" width="11.5703125" style="1" bestFit="1" customWidth="1"/>
    <col min="6" max="6" width="24.7109375" style="1" customWidth="1"/>
    <col min="7" max="7" width="22" style="1" bestFit="1" customWidth="1"/>
    <col min="8" max="8" width="12.7109375" style="1" bestFit="1" customWidth="1"/>
    <col min="9" max="9" width="26.85546875" style="1" customWidth="1"/>
    <col min="10" max="10" width="15.5703125" style="1" customWidth="1"/>
    <col min="11" max="11" width="12.28515625" style="1" customWidth="1"/>
    <col min="12" max="12" width="14.7109375" style="1" bestFit="1" customWidth="1"/>
    <col min="13" max="13" width="21" style="1" customWidth="1"/>
    <col min="14" max="14" width="15.28515625" style="1" customWidth="1"/>
    <col min="15" max="15" width="22.85546875" style="1" customWidth="1"/>
    <col min="16" max="16" width="15.140625" style="1" customWidth="1"/>
    <col min="17" max="17" width="12.85546875" style="1" customWidth="1"/>
    <col min="18" max="18" width="14.140625" style="1" customWidth="1"/>
    <col min="19" max="19" width="10.28515625" style="1" customWidth="1"/>
    <col min="20" max="20" width="17.85546875" style="1" bestFit="1" customWidth="1"/>
    <col min="21" max="21" width="18.140625" style="1" bestFit="1" customWidth="1"/>
    <col min="22" max="22" width="17" style="1" customWidth="1"/>
    <col min="23" max="23" width="14.7109375" style="1" bestFit="1" customWidth="1"/>
    <col min="24" max="24" width="11.140625" style="1" bestFit="1" customWidth="1"/>
    <col min="25" max="25" width="18.28515625" style="1" bestFit="1" customWidth="1"/>
    <col min="26" max="26" width="11.42578125" style="1" customWidth="1"/>
    <col min="27" max="27" width="18.42578125" style="1" bestFit="1" customWidth="1"/>
    <col min="28" max="28" width="16.7109375" style="1" bestFit="1" customWidth="1"/>
    <col min="29" max="29" width="18.140625" style="1" bestFit="1" customWidth="1"/>
    <col min="30" max="30" width="14.140625" style="1" bestFit="1" customWidth="1"/>
    <col min="31" max="31" width="20.7109375" style="1" bestFit="1" customWidth="1"/>
    <col min="32" max="32" width="24" style="1" customWidth="1"/>
    <col min="33" max="33" width="17.5703125" style="1" bestFit="1" customWidth="1"/>
    <col min="34" max="35" width="11.42578125" style="1" customWidth="1"/>
    <col min="36" max="16384" width="11.42578125" style="1" hidden="1"/>
  </cols>
  <sheetData>
    <row r="1" spans="2:34" x14ac:dyDescent="0.25"/>
    <row r="2" spans="2:34" ht="12.75" customHeight="1" x14ac:dyDescent="0.25">
      <c r="B2" s="71"/>
      <c r="C2" s="71"/>
      <c r="D2" s="71"/>
      <c r="E2" s="71"/>
      <c r="F2" s="71"/>
      <c r="G2" s="71"/>
      <c r="H2" s="71"/>
      <c r="I2" s="71"/>
      <c r="J2" s="71"/>
      <c r="K2" s="71"/>
      <c r="L2" s="71"/>
      <c r="M2" s="71"/>
      <c r="N2" s="71"/>
      <c r="O2" s="71"/>
      <c r="P2" s="71"/>
    </row>
    <row r="3" spans="2:34" ht="12.75" customHeight="1" x14ac:dyDescent="0.25">
      <c r="B3" s="71"/>
      <c r="C3" s="71"/>
      <c r="D3" s="71"/>
      <c r="E3" s="71"/>
      <c r="F3" s="71"/>
      <c r="G3" s="71"/>
      <c r="H3" s="71"/>
      <c r="I3" s="71"/>
      <c r="J3" s="71"/>
      <c r="K3" s="74" t="s">
        <v>453</v>
      </c>
      <c r="L3" s="71"/>
      <c r="M3" s="71"/>
      <c r="N3" s="71"/>
      <c r="O3" s="71"/>
      <c r="P3" s="71"/>
    </row>
    <row r="4" spans="2:34" x14ac:dyDescent="0.25"/>
    <row r="5" spans="2:34" x14ac:dyDescent="0.25"/>
    <row r="6" spans="2:34" x14ac:dyDescent="0.25"/>
    <row r="7" spans="2:34" ht="15" customHeight="1" x14ac:dyDescent="0.25">
      <c r="C7" s="78" t="s">
        <v>492</v>
      </c>
      <c r="D7" s="78"/>
      <c r="E7" s="78"/>
      <c r="F7" s="78"/>
      <c r="G7" s="78"/>
      <c r="H7" s="78"/>
      <c r="I7" s="78"/>
      <c r="J7" s="78"/>
      <c r="K7" s="78"/>
      <c r="L7" s="78"/>
      <c r="M7" s="78"/>
      <c r="N7" s="78"/>
      <c r="O7" s="78"/>
      <c r="P7" s="78"/>
    </row>
    <row r="8" spans="2:34" ht="5.25" customHeight="1" x14ac:dyDescent="0.25">
      <c r="C8" s="78"/>
      <c r="D8" s="78"/>
      <c r="E8" s="78"/>
      <c r="F8" s="78"/>
      <c r="G8" s="78"/>
      <c r="H8" s="78"/>
      <c r="I8" s="78"/>
      <c r="J8" s="78"/>
      <c r="K8" s="78"/>
      <c r="L8" s="78"/>
      <c r="M8" s="78"/>
      <c r="N8" s="78"/>
      <c r="O8" s="78"/>
      <c r="P8" s="78"/>
    </row>
    <row r="9" spans="2:34" s="54" customFormat="1" ht="72" x14ac:dyDescent="0.25">
      <c r="C9" s="127" t="s">
        <v>168</v>
      </c>
      <c r="D9" s="127" t="s">
        <v>397</v>
      </c>
      <c r="E9" s="127" t="s">
        <v>398</v>
      </c>
      <c r="F9" s="127" t="s">
        <v>399</v>
      </c>
      <c r="G9" s="127" t="s">
        <v>400</v>
      </c>
      <c r="H9" s="127" t="s">
        <v>401</v>
      </c>
      <c r="I9" s="127" t="s">
        <v>402</v>
      </c>
      <c r="J9" s="127" t="s">
        <v>403</v>
      </c>
      <c r="K9" s="127" t="s">
        <v>404</v>
      </c>
      <c r="L9" s="127" t="s">
        <v>405</v>
      </c>
      <c r="M9" s="127" t="s">
        <v>406</v>
      </c>
      <c r="N9" s="127" t="s">
        <v>407</v>
      </c>
      <c r="O9" s="127" t="s">
        <v>408</v>
      </c>
      <c r="P9" s="127" t="s">
        <v>409</v>
      </c>
      <c r="Q9" s="127" t="s">
        <v>410</v>
      </c>
      <c r="R9" s="127" t="s">
        <v>411</v>
      </c>
      <c r="S9" s="127" t="s">
        <v>412</v>
      </c>
      <c r="T9" s="127" t="s">
        <v>413</v>
      </c>
      <c r="U9" s="127" t="s">
        <v>414</v>
      </c>
      <c r="V9" s="127" t="s">
        <v>415</v>
      </c>
      <c r="W9" s="127" t="s">
        <v>416</v>
      </c>
      <c r="X9" s="127" t="s">
        <v>417</v>
      </c>
      <c r="Y9" s="127" t="s">
        <v>418</v>
      </c>
      <c r="Z9" s="127" t="s">
        <v>419</v>
      </c>
      <c r="AA9" s="127" t="s">
        <v>420</v>
      </c>
      <c r="AB9" s="127" t="s">
        <v>421</v>
      </c>
      <c r="AC9" s="127" t="s">
        <v>422</v>
      </c>
      <c r="AD9" s="127" t="s">
        <v>423</v>
      </c>
      <c r="AE9" s="127" t="s">
        <v>424</v>
      </c>
      <c r="AF9" s="127" t="s">
        <v>425</v>
      </c>
      <c r="AG9" s="127" t="s">
        <v>426</v>
      </c>
      <c r="AH9" s="127" t="s">
        <v>427</v>
      </c>
    </row>
    <row r="10" spans="2:34" x14ac:dyDescent="0.25">
      <c r="C10" s="16" t="s">
        <v>169</v>
      </c>
      <c r="D10" s="19">
        <v>147</v>
      </c>
      <c r="E10" s="19">
        <v>134</v>
      </c>
      <c r="F10" s="19">
        <v>107</v>
      </c>
      <c r="G10" s="19">
        <v>127</v>
      </c>
      <c r="H10" s="19">
        <v>98</v>
      </c>
      <c r="I10" s="19">
        <v>132</v>
      </c>
      <c r="J10" s="19">
        <v>152</v>
      </c>
      <c r="K10" s="19">
        <v>157</v>
      </c>
      <c r="L10" s="19">
        <v>149</v>
      </c>
      <c r="M10" s="19">
        <v>149</v>
      </c>
      <c r="N10" s="19">
        <v>154</v>
      </c>
      <c r="O10" s="19">
        <v>108</v>
      </c>
      <c r="P10" s="19">
        <v>144</v>
      </c>
      <c r="Q10" s="19">
        <v>147</v>
      </c>
      <c r="R10" s="19">
        <v>154</v>
      </c>
      <c r="S10" s="19">
        <v>153</v>
      </c>
      <c r="T10" s="19">
        <v>99</v>
      </c>
      <c r="U10" s="19">
        <v>148</v>
      </c>
      <c r="V10" s="19">
        <v>151</v>
      </c>
      <c r="W10" s="19">
        <v>124</v>
      </c>
      <c r="X10" s="19">
        <v>136</v>
      </c>
      <c r="Y10" s="19">
        <v>151</v>
      </c>
      <c r="Z10" s="19">
        <v>153</v>
      </c>
      <c r="AA10" s="19">
        <v>159</v>
      </c>
      <c r="AB10" s="19">
        <v>164</v>
      </c>
      <c r="AC10" s="19">
        <v>158</v>
      </c>
      <c r="AD10" s="19">
        <v>163</v>
      </c>
      <c r="AE10" s="19">
        <v>149</v>
      </c>
      <c r="AF10" s="19">
        <v>146</v>
      </c>
      <c r="AG10" s="19">
        <v>151</v>
      </c>
      <c r="AH10" s="19">
        <v>153</v>
      </c>
    </row>
    <row r="11" spans="2:34" x14ac:dyDescent="0.25">
      <c r="C11" s="16" t="s">
        <v>170</v>
      </c>
      <c r="D11" s="19">
        <v>0</v>
      </c>
      <c r="E11" s="19">
        <v>3</v>
      </c>
      <c r="F11" s="19">
        <v>49</v>
      </c>
      <c r="G11" s="19">
        <v>18</v>
      </c>
      <c r="H11" s="19">
        <v>25</v>
      </c>
      <c r="I11" s="19">
        <v>3</v>
      </c>
      <c r="J11" s="19">
        <v>0</v>
      </c>
      <c r="K11" s="19">
        <v>0</v>
      </c>
      <c r="L11" s="19">
        <v>1</v>
      </c>
      <c r="M11" s="19">
        <v>1</v>
      </c>
      <c r="N11" s="19">
        <v>1</v>
      </c>
      <c r="O11" s="19">
        <v>21</v>
      </c>
      <c r="P11" s="19">
        <v>3</v>
      </c>
      <c r="Q11" s="19">
        <v>2</v>
      </c>
      <c r="R11" s="19">
        <v>0</v>
      </c>
      <c r="S11" s="19">
        <v>0</v>
      </c>
      <c r="T11" s="19">
        <v>12</v>
      </c>
      <c r="U11" s="19">
        <v>3</v>
      </c>
      <c r="V11" s="19">
        <v>2</v>
      </c>
      <c r="W11" s="19">
        <v>4</v>
      </c>
      <c r="X11" s="19">
        <v>13</v>
      </c>
      <c r="Y11" s="19">
        <v>5</v>
      </c>
      <c r="Z11" s="19">
        <v>5</v>
      </c>
      <c r="AA11" s="19">
        <v>0</v>
      </c>
      <c r="AB11" s="19">
        <v>0</v>
      </c>
      <c r="AC11" s="19">
        <v>1</v>
      </c>
      <c r="AD11" s="19">
        <v>0</v>
      </c>
      <c r="AE11" s="19">
        <v>1</v>
      </c>
      <c r="AF11" s="19">
        <v>2</v>
      </c>
      <c r="AG11" s="19">
        <v>0</v>
      </c>
      <c r="AH11" s="19">
        <v>1</v>
      </c>
    </row>
    <row r="12" spans="2:34" x14ac:dyDescent="0.25">
      <c r="C12" s="16" t="s">
        <v>171</v>
      </c>
      <c r="D12" s="19">
        <v>17</v>
      </c>
      <c r="E12" s="19">
        <v>13</v>
      </c>
      <c r="F12" s="19">
        <v>1</v>
      </c>
      <c r="G12" s="19">
        <v>5</v>
      </c>
      <c r="H12" s="19">
        <v>2</v>
      </c>
      <c r="I12" s="19">
        <v>9</v>
      </c>
      <c r="J12" s="19">
        <v>4</v>
      </c>
      <c r="K12" s="19">
        <v>6</v>
      </c>
      <c r="L12" s="19">
        <v>1</v>
      </c>
      <c r="M12" s="19">
        <v>9</v>
      </c>
      <c r="N12" s="19">
        <v>1</v>
      </c>
      <c r="O12" s="19">
        <v>0</v>
      </c>
      <c r="P12" s="19">
        <v>1</v>
      </c>
      <c r="Q12" s="19">
        <v>1</v>
      </c>
      <c r="R12" s="19">
        <v>0</v>
      </c>
      <c r="S12" s="19">
        <v>0</v>
      </c>
      <c r="T12" s="19">
        <v>0</v>
      </c>
      <c r="U12" s="19">
        <v>1</v>
      </c>
      <c r="V12" s="19">
        <v>0</v>
      </c>
      <c r="W12" s="19">
        <v>0</v>
      </c>
      <c r="X12" s="19">
        <v>0</v>
      </c>
      <c r="Y12" s="19">
        <v>0</v>
      </c>
      <c r="Z12" s="19">
        <v>0</v>
      </c>
      <c r="AA12" s="19">
        <v>2</v>
      </c>
      <c r="AB12" s="19">
        <v>1</v>
      </c>
      <c r="AC12" s="19">
        <v>0</v>
      </c>
      <c r="AD12" s="19">
        <v>2</v>
      </c>
      <c r="AE12" s="19">
        <v>1</v>
      </c>
      <c r="AF12" s="19">
        <v>1</v>
      </c>
      <c r="AG12" s="19">
        <v>1</v>
      </c>
      <c r="AH12" s="19">
        <v>0</v>
      </c>
    </row>
    <row r="13" spans="2:34" ht="25.5" x14ac:dyDescent="0.25">
      <c r="C13" s="16" t="s">
        <v>172</v>
      </c>
      <c r="D13" s="19">
        <v>0</v>
      </c>
      <c r="E13" s="19">
        <v>3</v>
      </c>
      <c r="F13" s="19">
        <v>5</v>
      </c>
      <c r="G13" s="19">
        <v>1</v>
      </c>
      <c r="H13" s="19">
        <v>6</v>
      </c>
      <c r="I13" s="19">
        <v>11</v>
      </c>
      <c r="J13" s="19">
        <v>8</v>
      </c>
      <c r="K13" s="19">
        <v>2</v>
      </c>
      <c r="L13" s="19">
        <v>9</v>
      </c>
      <c r="M13" s="19">
        <v>0</v>
      </c>
      <c r="N13" s="19">
        <v>5</v>
      </c>
      <c r="O13" s="19">
        <v>27</v>
      </c>
      <c r="P13" s="19">
        <v>9</v>
      </c>
      <c r="Q13" s="19">
        <v>3</v>
      </c>
      <c r="R13" s="19">
        <v>1</v>
      </c>
      <c r="S13" s="19">
        <v>4</v>
      </c>
      <c r="T13" s="19">
        <v>42</v>
      </c>
      <c r="U13" s="19">
        <v>8</v>
      </c>
      <c r="V13" s="19">
        <v>4</v>
      </c>
      <c r="W13" s="19">
        <v>19</v>
      </c>
      <c r="X13" s="19">
        <v>7</v>
      </c>
      <c r="Y13" s="19">
        <v>3</v>
      </c>
      <c r="Z13" s="19">
        <v>2</v>
      </c>
      <c r="AA13" s="19">
        <v>2</v>
      </c>
      <c r="AB13" s="19">
        <v>0</v>
      </c>
      <c r="AC13" s="19">
        <v>3</v>
      </c>
      <c r="AD13" s="19">
        <v>0</v>
      </c>
      <c r="AE13" s="19">
        <v>2</v>
      </c>
      <c r="AF13" s="19">
        <v>9</v>
      </c>
      <c r="AG13" s="19">
        <v>8</v>
      </c>
      <c r="AH13" s="19">
        <v>4</v>
      </c>
    </row>
    <row r="14" spans="2:34" ht="25.5" x14ac:dyDescent="0.25">
      <c r="C14" s="16" t="s">
        <v>173</v>
      </c>
      <c r="D14" s="19">
        <v>0</v>
      </c>
      <c r="E14" s="19">
        <v>7</v>
      </c>
      <c r="F14" s="19">
        <v>1</v>
      </c>
      <c r="G14" s="19">
        <v>0</v>
      </c>
      <c r="H14" s="19">
        <v>2</v>
      </c>
      <c r="I14" s="19">
        <v>7</v>
      </c>
      <c r="J14" s="19">
        <v>1</v>
      </c>
      <c r="K14" s="19">
        <v>0</v>
      </c>
      <c r="L14" s="19">
        <v>2</v>
      </c>
      <c r="M14" s="19">
        <v>3</v>
      </c>
      <c r="N14" s="19">
        <v>3</v>
      </c>
      <c r="O14" s="19">
        <v>4</v>
      </c>
      <c r="P14" s="19">
        <v>3</v>
      </c>
      <c r="Q14" s="19">
        <v>5</v>
      </c>
      <c r="R14" s="19">
        <v>3</v>
      </c>
      <c r="S14" s="19">
        <v>0</v>
      </c>
      <c r="T14" s="19">
        <v>6</v>
      </c>
      <c r="U14" s="19">
        <v>1</v>
      </c>
      <c r="V14" s="19">
        <v>3</v>
      </c>
      <c r="W14" s="19">
        <v>7</v>
      </c>
      <c r="X14" s="19">
        <v>3</v>
      </c>
      <c r="Y14" s="19">
        <v>1</v>
      </c>
      <c r="Z14" s="19">
        <v>1</v>
      </c>
      <c r="AA14" s="19">
        <v>1</v>
      </c>
      <c r="AB14" s="19">
        <v>0</v>
      </c>
      <c r="AC14" s="19">
        <v>0</v>
      </c>
      <c r="AD14" s="19">
        <v>0</v>
      </c>
      <c r="AE14" s="19">
        <v>2</v>
      </c>
      <c r="AF14" s="19">
        <v>5</v>
      </c>
      <c r="AG14" s="19">
        <v>2</v>
      </c>
      <c r="AH14" s="19">
        <v>1</v>
      </c>
    </row>
    <row r="15" spans="2:34" ht="25.5" x14ac:dyDescent="0.25">
      <c r="C15" s="16" t="s">
        <v>174</v>
      </c>
      <c r="D15" s="19">
        <v>1</v>
      </c>
      <c r="E15" s="19">
        <v>0</v>
      </c>
      <c r="F15" s="19">
        <v>0</v>
      </c>
      <c r="G15" s="19">
        <v>1</v>
      </c>
      <c r="H15" s="19">
        <v>0</v>
      </c>
      <c r="I15" s="19">
        <v>3</v>
      </c>
      <c r="J15" s="19">
        <v>0</v>
      </c>
      <c r="K15" s="19">
        <v>0</v>
      </c>
      <c r="L15" s="19">
        <v>0</v>
      </c>
      <c r="M15" s="19">
        <v>0</v>
      </c>
      <c r="N15" s="19">
        <v>0</v>
      </c>
      <c r="O15" s="19">
        <v>4</v>
      </c>
      <c r="P15" s="19">
        <v>1</v>
      </c>
      <c r="Q15" s="19">
        <v>2</v>
      </c>
      <c r="R15" s="19">
        <v>7</v>
      </c>
      <c r="S15" s="19">
        <v>7</v>
      </c>
      <c r="T15" s="19">
        <v>2</v>
      </c>
      <c r="U15" s="19">
        <v>3</v>
      </c>
      <c r="V15" s="19">
        <v>3</v>
      </c>
      <c r="W15" s="19">
        <v>5</v>
      </c>
      <c r="X15" s="19">
        <v>2</v>
      </c>
      <c r="Y15" s="19">
        <v>4</v>
      </c>
      <c r="Z15" s="19">
        <v>2</v>
      </c>
      <c r="AA15" s="19">
        <v>1</v>
      </c>
      <c r="AB15" s="19">
        <v>0</v>
      </c>
      <c r="AC15" s="19">
        <v>3</v>
      </c>
      <c r="AD15" s="19">
        <v>0</v>
      </c>
      <c r="AE15" s="19">
        <v>9</v>
      </c>
      <c r="AF15" s="19">
        <v>1</v>
      </c>
      <c r="AG15" s="19">
        <v>2</v>
      </c>
      <c r="AH15" s="19">
        <v>1</v>
      </c>
    </row>
    <row r="16" spans="2:34" x14ac:dyDescent="0.25">
      <c r="C16" s="16" t="s">
        <v>175</v>
      </c>
      <c r="D16" s="19">
        <v>0</v>
      </c>
      <c r="E16" s="19">
        <v>0</v>
      </c>
      <c r="F16" s="19">
        <v>0</v>
      </c>
      <c r="G16" s="19">
        <v>0</v>
      </c>
      <c r="H16" s="19">
        <v>0</v>
      </c>
      <c r="I16" s="19">
        <v>0</v>
      </c>
      <c r="J16" s="19">
        <v>0</v>
      </c>
      <c r="K16" s="19">
        <v>0</v>
      </c>
      <c r="L16" s="19">
        <v>0</v>
      </c>
      <c r="M16" s="19">
        <v>0</v>
      </c>
      <c r="N16" s="19">
        <v>0</v>
      </c>
      <c r="O16" s="19">
        <v>0</v>
      </c>
      <c r="P16" s="19">
        <v>0</v>
      </c>
      <c r="Q16" s="19">
        <v>1</v>
      </c>
      <c r="R16" s="19">
        <v>0</v>
      </c>
      <c r="S16" s="19">
        <v>0</v>
      </c>
      <c r="T16" s="19">
        <v>1</v>
      </c>
      <c r="U16" s="19">
        <v>0</v>
      </c>
      <c r="V16" s="19">
        <v>0</v>
      </c>
      <c r="W16" s="19">
        <v>0</v>
      </c>
      <c r="X16" s="19">
        <v>0</v>
      </c>
      <c r="Y16" s="19">
        <v>1</v>
      </c>
      <c r="Z16" s="19">
        <v>0</v>
      </c>
      <c r="AA16" s="19">
        <v>0</v>
      </c>
      <c r="AB16" s="19">
        <v>0</v>
      </c>
      <c r="AC16" s="19">
        <v>0</v>
      </c>
      <c r="AD16" s="19">
        <v>0</v>
      </c>
      <c r="AE16" s="19">
        <v>0</v>
      </c>
      <c r="AF16" s="19">
        <v>1</v>
      </c>
      <c r="AG16" s="19">
        <v>0</v>
      </c>
      <c r="AH16" s="19">
        <v>0</v>
      </c>
    </row>
    <row r="17" spans="3:34" ht="25.5" x14ac:dyDescent="0.25">
      <c r="C17" s="16" t="s">
        <v>176</v>
      </c>
      <c r="D17" s="19">
        <v>0</v>
      </c>
      <c r="E17" s="19">
        <v>0</v>
      </c>
      <c r="F17" s="19">
        <v>0</v>
      </c>
      <c r="G17" s="19">
        <v>0</v>
      </c>
      <c r="H17" s="19">
        <v>0</v>
      </c>
      <c r="I17" s="19">
        <v>0</v>
      </c>
      <c r="J17" s="19">
        <v>0</v>
      </c>
      <c r="K17" s="19">
        <v>0</v>
      </c>
      <c r="L17" s="19">
        <v>1</v>
      </c>
      <c r="M17" s="19">
        <v>1</v>
      </c>
      <c r="N17" s="19">
        <v>1</v>
      </c>
      <c r="O17" s="19">
        <v>0</v>
      </c>
      <c r="P17" s="19">
        <v>3</v>
      </c>
      <c r="Q17" s="19">
        <v>1</v>
      </c>
      <c r="R17" s="19">
        <v>0</v>
      </c>
      <c r="S17" s="19">
        <v>1</v>
      </c>
      <c r="T17" s="19">
        <v>3</v>
      </c>
      <c r="U17" s="19">
        <v>1</v>
      </c>
      <c r="V17" s="19">
        <v>2</v>
      </c>
      <c r="W17" s="19">
        <v>4</v>
      </c>
      <c r="X17" s="19">
        <v>2</v>
      </c>
      <c r="Y17" s="19">
        <v>0</v>
      </c>
      <c r="Z17" s="19">
        <v>2</v>
      </c>
      <c r="AA17" s="19">
        <v>0</v>
      </c>
      <c r="AB17" s="19">
        <v>0</v>
      </c>
      <c r="AC17" s="19">
        <v>0</v>
      </c>
      <c r="AD17" s="19">
        <v>0</v>
      </c>
      <c r="AE17" s="19">
        <v>0</v>
      </c>
      <c r="AF17" s="19">
        <v>0</v>
      </c>
      <c r="AG17" s="19">
        <v>1</v>
      </c>
      <c r="AH17" s="19">
        <v>4</v>
      </c>
    </row>
    <row r="18" spans="3:34" x14ac:dyDescent="0.25">
      <c r="C18" s="16" t="s">
        <v>177</v>
      </c>
      <c r="D18" s="19">
        <v>0</v>
      </c>
      <c r="E18" s="19">
        <v>5</v>
      </c>
      <c r="F18" s="19">
        <v>2</v>
      </c>
      <c r="G18" s="19">
        <v>13</v>
      </c>
      <c r="H18" s="19">
        <v>31</v>
      </c>
      <c r="I18" s="19">
        <v>0</v>
      </c>
      <c r="J18" s="19">
        <v>0</v>
      </c>
      <c r="K18" s="19">
        <v>0</v>
      </c>
      <c r="L18" s="19">
        <v>2</v>
      </c>
      <c r="M18" s="19">
        <v>2</v>
      </c>
      <c r="N18" s="19">
        <v>0</v>
      </c>
      <c r="O18" s="19">
        <v>0</v>
      </c>
      <c r="P18" s="19">
        <v>1</v>
      </c>
      <c r="Q18" s="19">
        <v>2</v>
      </c>
      <c r="R18" s="19">
        <v>0</v>
      </c>
      <c r="S18" s="19">
        <v>0</v>
      </c>
      <c r="T18" s="19">
        <v>0</v>
      </c>
      <c r="U18" s="19">
        <v>0</v>
      </c>
      <c r="V18" s="19">
        <v>0</v>
      </c>
      <c r="W18" s="19">
        <v>2</v>
      </c>
      <c r="X18" s="19">
        <v>2</v>
      </c>
      <c r="Y18" s="19">
        <v>0</v>
      </c>
      <c r="Z18" s="19">
        <v>0</v>
      </c>
      <c r="AA18" s="19">
        <v>0</v>
      </c>
      <c r="AB18" s="19">
        <v>0</v>
      </c>
      <c r="AC18" s="19">
        <v>0</v>
      </c>
      <c r="AD18" s="19">
        <v>0</v>
      </c>
      <c r="AE18" s="19">
        <v>1</v>
      </c>
      <c r="AF18" s="19">
        <v>0</v>
      </c>
      <c r="AG18" s="19">
        <v>0</v>
      </c>
      <c r="AH18" s="19">
        <v>0</v>
      </c>
    </row>
    <row r="19" spans="3:34" x14ac:dyDescent="0.25">
      <c r="C19" s="16" t="s">
        <v>178</v>
      </c>
      <c r="D19" s="19">
        <v>0</v>
      </c>
      <c r="E19" s="19">
        <v>0</v>
      </c>
      <c r="F19" s="19">
        <v>0</v>
      </c>
      <c r="G19" s="19">
        <v>0</v>
      </c>
      <c r="H19" s="19">
        <v>1</v>
      </c>
      <c r="I19" s="19">
        <v>0</v>
      </c>
      <c r="J19" s="19">
        <v>0</v>
      </c>
      <c r="K19" s="19">
        <v>0</v>
      </c>
      <c r="L19" s="19">
        <v>0</v>
      </c>
      <c r="M19" s="19">
        <v>0</v>
      </c>
      <c r="N19" s="19">
        <v>0</v>
      </c>
      <c r="O19" s="19">
        <v>0</v>
      </c>
      <c r="P19" s="19">
        <v>0</v>
      </c>
      <c r="Q19" s="19">
        <v>1</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1</v>
      </c>
    </row>
    <row r="20" spans="3:34" x14ac:dyDescent="0.25">
      <c r="C20" s="26" t="s">
        <v>375</v>
      </c>
      <c r="D20" s="20">
        <f>SUM(D10:D19)</f>
        <v>165</v>
      </c>
      <c r="E20" s="20">
        <f t="shared" ref="E20:AH20" si="0">SUM(E10:E19)</f>
        <v>165</v>
      </c>
      <c r="F20" s="20">
        <f t="shared" si="0"/>
        <v>165</v>
      </c>
      <c r="G20" s="20">
        <f t="shared" si="0"/>
        <v>165</v>
      </c>
      <c r="H20" s="20">
        <f t="shared" si="0"/>
        <v>165</v>
      </c>
      <c r="I20" s="20">
        <f t="shared" si="0"/>
        <v>165</v>
      </c>
      <c r="J20" s="20">
        <f t="shared" si="0"/>
        <v>165</v>
      </c>
      <c r="K20" s="20">
        <f t="shared" si="0"/>
        <v>165</v>
      </c>
      <c r="L20" s="20">
        <f t="shared" si="0"/>
        <v>165</v>
      </c>
      <c r="M20" s="20">
        <f t="shared" si="0"/>
        <v>165</v>
      </c>
      <c r="N20" s="20">
        <f t="shared" si="0"/>
        <v>165</v>
      </c>
      <c r="O20" s="20">
        <f t="shared" si="0"/>
        <v>164</v>
      </c>
      <c r="P20" s="20">
        <f t="shared" si="0"/>
        <v>165</v>
      </c>
      <c r="Q20" s="20">
        <f t="shared" si="0"/>
        <v>165</v>
      </c>
      <c r="R20" s="20">
        <f t="shared" si="0"/>
        <v>165</v>
      </c>
      <c r="S20" s="20">
        <f t="shared" si="0"/>
        <v>165</v>
      </c>
      <c r="T20" s="20">
        <f t="shared" si="0"/>
        <v>165</v>
      </c>
      <c r="U20" s="20">
        <f t="shared" si="0"/>
        <v>165</v>
      </c>
      <c r="V20" s="20">
        <f t="shared" si="0"/>
        <v>165</v>
      </c>
      <c r="W20" s="20">
        <f t="shared" si="0"/>
        <v>165</v>
      </c>
      <c r="X20" s="20">
        <f t="shared" si="0"/>
        <v>165</v>
      </c>
      <c r="Y20" s="20">
        <f t="shared" si="0"/>
        <v>165</v>
      </c>
      <c r="Z20" s="20">
        <f t="shared" si="0"/>
        <v>165</v>
      </c>
      <c r="AA20" s="20">
        <f t="shared" si="0"/>
        <v>165</v>
      </c>
      <c r="AB20" s="20">
        <f t="shared" si="0"/>
        <v>165</v>
      </c>
      <c r="AC20" s="20">
        <f t="shared" si="0"/>
        <v>165</v>
      </c>
      <c r="AD20" s="20">
        <f t="shared" si="0"/>
        <v>165</v>
      </c>
      <c r="AE20" s="20">
        <f t="shared" si="0"/>
        <v>165</v>
      </c>
      <c r="AF20" s="20">
        <f t="shared" si="0"/>
        <v>165</v>
      </c>
      <c r="AG20" s="20">
        <f t="shared" si="0"/>
        <v>165</v>
      </c>
      <c r="AH20" s="20">
        <f t="shared" si="0"/>
        <v>165</v>
      </c>
    </row>
    <row r="21" spans="3:34" x14ac:dyDescent="0.25"/>
    <row r="22" spans="3:34" ht="12.75" customHeight="1" x14ac:dyDescent="0.25">
      <c r="C22" s="78" t="s">
        <v>493</v>
      </c>
      <c r="D22" s="78"/>
      <c r="E22" s="78"/>
    </row>
    <row r="23" spans="3:34" ht="5.25" customHeight="1" x14ac:dyDescent="0.25">
      <c r="C23" s="46"/>
      <c r="D23" s="46"/>
      <c r="E23" s="46"/>
    </row>
    <row r="24" spans="3:34" ht="12.75" customHeight="1" x14ac:dyDescent="0.25">
      <c r="C24" s="15" t="s">
        <v>7</v>
      </c>
      <c r="D24" s="15" t="s">
        <v>40</v>
      </c>
      <c r="E24" s="15" t="s">
        <v>48</v>
      </c>
    </row>
    <row r="25" spans="3:34" ht="12.75" customHeight="1" x14ac:dyDescent="0.25">
      <c r="C25" s="18" t="s">
        <v>41</v>
      </c>
      <c r="D25" s="19">
        <v>49</v>
      </c>
      <c r="E25" s="24">
        <f>D25/$D$27</f>
        <v>0.29696969696969699</v>
      </c>
    </row>
    <row r="26" spans="3:34" x14ac:dyDescent="0.25">
      <c r="C26" s="18" t="s">
        <v>42</v>
      </c>
      <c r="D26" s="19">
        <v>116</v>
      </c>
      <c r="E26" s="24">
        <f>D26/$D$27</f>
        <v>0.70303030303030301</v>
      </c>
    </row>
    <row r="27" spans="3:34" x14ac:dyDescent="0.25">
      <c r="C27" s="26" t="s">
        <v>375</v>
      </c>
      <c r="D27" s="20">
        <f>SUM(D25:D26)</f>
        <v>165</v>
      </c>
      <c r="E27" s="22">
        <f>SUM(E25:E26)</f>
        <v>1</v>
      </c>
    </row>
    <row r="28" spans="3:34" x14ac:dyDescent="0.25"/>
    <row r="29" spans="3:34" ht="12.75" customHeight="1" x14ac:dyDescent="0.25">
      <c r="C29" s="78" t="s">
        <v>494</v>
      </c>
      <c r="D29" s="78"/>
      <c r="E29" s="78"/>
      <c r="G29" s="78" t="s">
        <v>495</v>
      </c>
      <c r="H29" s="78"/>
      <c r="I29" s="78"/>
    </row>
    <row r="30" spans="3:34" ht="5.25" customHeight="1" x14ac:dyDescent="0.25">
      <c r="C30" s="46"/>
      <c r="D30" s="46"/>
      <c r="E30" s="46"/>
      <c r="G30" s="46"/>
      <c r="H30" s="46"/>
      <c r="I30" s="46"/>
    </row>
    <row r="31" spans="3:34" x14ac:dyDescent="0.25">
      <c r="C31" s="15" t="s">
        <v>7</v>
      </c>
      <c r="D31" s="15" t="s">
        <v>40</v>
      </c>
      <c r="E31" s="15" t="s">
        <v>48</v>
      </c>
      <c r="G31" s="15" t="s">
        <v>7</v>
      </c>
      <c r="H31" s="15" t="s">
        <v>40</v>
      </c>
      <c r="I31" s="15" t="s">
        <v>48</v>
      </c>
    </row>
    <row r="32" spans="3:34" x14ac:dyDescent="0.25">
      <c r="C32" s="18" t="s">
        <v>41</v>
      </c>
      <c r="D32" s="19">
        <v>45</v>
      </c>
      <c r="E32" s="24">
        <f>D32/$D$34</f>
        <v>0.27272727272727271</v>
      </c>
      <c r="G32" s="18" t="s">
        <v>41</v>
      </c>
      <c r="H32" s="19">
        <v>41</v>
      </c>
      <c r="I32" s="24">
        <f>H32/$H$34</f>
        <v>0.91111111111111109</v>
      </c>
    </row>
    <row r="33" spans="3:9" x14ac:dyDescent="0.25">
      <c r="C33" s="18" t="s">
        <v>42</v>
      </c>
      <c r="D33" s="19">
        <v>120</v>
      </c>
      <c r="E33" s="24">
        <f>D33/$D$34</f>
        <v>0.72727272727272729</v>
      </c>
      <c r="G33" s="18" t="s">
        <v>42</v>
      </c>
      <c r="H33" s="19">
        <v>4</v>
      </c>
      <c r="I33" s="24">
        <f>H33/$H$34</f>
        <v>8.8888888888888892E-2</v>
      </c>
    </row>
    <row r="34" spans="3:9" x14ac:dyDescent="0.25">
      <c r="C34" s="26" t="s">
        <v>375</v>
      </c>
      <c r="D34" s="20">
        <f>SUM(D32:D33)</f>
        <v>165</v>
      </c>
      <c r="E34" s="22">
        <f>SUM(E32:E33)</f>
        <v>1</v>
      </c>
      <c r="G34" s="26" t="s">
        <v>375</v>
      </c>
      <c r="H34" s="20">
        <f>SUM(H32:H33)</f>
        <v>45</v>
      </c>
      <c r="I34" s="22">
        <f>SUM(I32:I33)</f>
        <v>1</v>
      </c>
    </row>
    <row r="35" spans="3:9" x14ac:dyDescent="0.25"/>
    <row r="36" spans="3:9" ht="15.75" customHeight="1" x14ac:dyDescent="0.25">
      <c r="C36" s="78" t="s">
        <v>496</v>
      </c>
      <c r="D36" s="78"/>
      <c r="E36" s="78"/>
    </row>
    <row r="37" spans="3:9" ht="5.25" customHeight="1" x14ac:dyDescent="0.25">
      <c r="C37" s="23"/>
      <c r="D37" s="23"/>
      <c r="E37" s="23"/>
    </row>
    <row r="38" spans="3:9" x14ac:dyDescent="0.25">
      <c r="C38" s="15" t="s">
        <v>7</v>
      </c>
      <c r="D38" s="15" t="s">
        <v>40</v>
      </c>
      <c r="E38" s="15" t="s">
        <v>48</v>
      </c>
    </row>
    <row r="39" spans="3:9" x14ac:dyDescent="0.25">
      <c r="C39" s="18" t="s">
        <v>179</v>
      </c>
      <c r="D39" s="19">
        <v>27</v>
      </c>
      <c r="E39" s="24">
        <f>D39/$D$41</f>
        <v>0.71052631578947367</v>
      </c>
    </row>
    <row r="40" spans="3:9" x14ac:dyDescent="0.25">
      <c r="C40" s="18" t="s">
        <v>180</v>
      </c>
      <c r="D40" s="19">
        <v>11</v>
      </c>
      <c r="E40" s="24">
        <f>D40/$D$41</f>
        <v>0.28947368421052633</v>
      </c>
    </row>
    <row r="41" spans="3:9" x14ac:dyDescent="0.25">
      <c r="C41" s="26" t="s">
        <v>375</v>
      </c>
      <c r="D41" s="20">
        <f>SUM(D39:D40)</f>
        <v>38</v>
      </c>
      <c r="E41" s="22">
        <f>SUM(E39:E40)</f>
        <v>1</v>
      </c>
    </row>
    <row r="42" spans="3:9" ht="12.75" customHeight="1" x14ac:dyDescent="0.25">
      <c r="C42" s="109"/>
      <c r="D42" s="109"/>
      <c r="E42" s="109"/>
    </row>
    <row r="43" spans="3:9" ht="12.75" customHeight="1" x14ac:dyDescent="0.25">
      <c r="C43" s="78" t="s">
        <v>497</v>
      </c>
      <c r="D43" s="78"/>
      <c r="E43" s="78"/>
    </row>
    <row r="44" spans="3:9" ht="5.25" customHeight="1" x14ac:dyDescent="0.25">
      <c r="C44" s="78"/>
      <c r="D44" s="78"/>
      <c r="E44" s="78"/>
    </row>
    <row r="45" spans="3:9" x14ac:dyDescent="0.25">
      <c r="C45" s="15" t="s">
        <v>187</v>
      </c>
      <c r="D45" s="15" t="s">
        <v>40</v>
      </c>
      <c r="E45" s="15" t="s">
        <v>48</v>
      </c>
    </row>
    <row r="46" spans="3:9" ht="25.5" x14ac:dyDescent="0.25">
      <c r="C46" s="16" t="s">
        <v>181</v>
      </c>
      <c r="D46" s="19">
        <v>38</v>
      </c>
      <c r="E46" s="21">
        <f>D46/$D$32</f>
        <v>0.84444444444444444</v>
      </c>
    </row>
    <row r="47" spans="3:9" x14ac:dyDescent="0.25">
      <c r="C47" s="16" t="s">
        <v>182</v>
      </c>
      <c r="D47" s="19">
        <v>29</v>
      </c>
      <c r="E47" s="21">
        <f t="shared" ref="E47:E52" si="1">D47/$D$32</f>
        <v>0.64444444444444449</v>
      </c>
    </row>
    <row r="48" spans="3:9" ht="25.5" x14ac:dyDescent="0.25">
      <c r="C48" s="16" t="s">
        <v>183</v>
      </c>
      <c r="D48" s="19">
        <v>36</v>
      </c>
      <c r="E48" s="21">
        <f t="shared" si="1"/>
        <v>0.8</v>
      </c>
    </row>
    <row r="49" spans="3:5" x14ac:dyDescent="0.25">
      <c r="C49" s="16" t="s">
        <v>184</v>
      </c>
      <c r="D49" s="19">
        <v>32</v>
      </c>
      <c r="E49" s="21">
        <f t="shared" si="1"/>
        <v>0.71111111111111114</v>
      </c>
    </row>
    <row r="50" spans="3:5" ht="25.5" x14ac:dyDescent="0.25">
      <c r="C50" s="16" t="s">
        <v>185</v>
      </c>
      <c r="D50" s="19">
        <v>35</v>
      </c>
      <c r="E50" s="21">
        <f t="shared" si="1"/>
        <v>0.77777777777777779</v>
      </c>
    </row>
    <row r="51" spans="3:5" ht="25.5" x14ac:dyDescent="0.25">
      <c r="C51" s="16" t="s">
        <v>186</v>
      </c>
      <c r="D51" s="19">
        <v>34</v>
      </c>
      <c r="E51" s="21">
        <f t="shared" si="1"/>
        <v>0.75555555555555554</v>
      </c>
    </row>
    <row r="52" spans="3:5" x14ac:dyDescent="0.25">
      <c r="C52" s="16" t="s">
        <v>88</v>
      </c>
      <c r="D52" s="19">
        <v>2</v>
      </c>
      <c r="E52" s="21">
        <f t="shared" si="1"/>
        <v>4.4444444444444446E-2</v>
      </c>
    </row>
    <row r="53" spans="3:5" x14ac:dyDescent="0.25"/>
    <row r="54" spans="3:5" ht="12.75" customHeight="1" x14ac:dyDescent="0.25">
      <c r="C54" s="78" t="s">
        <v>498</v>
      </c>
      <c r="D54" s="78"/>
      <c r="E54" s="78"/>
    </row>
    <row r="55" spans="3:5" ht="5.25" customHeight="1" x14ac:dyDescent="0.25">
      <c r="C55" s="23"/>
      <c r="D55" s="23"/>
      <c r="E55" s="23"/>
    </row>
    <row r="56" spans="3:5" x14ac:dyDescent="0.25">
      <c r="C56" s="15" t="s">
        <v>7</v>
      </c>
      <c r="D56" s="15" t="s">
        <v>40</v>
      </c>
      <c r="E56" s="15" t="s">
        <v>48</v>
      </c>
    </row>
    <row r="57" spans="3:5" x14ac:dyDescent="0.25">
      <c r="C57" s="18" t="s">
        <v>188</v>
      </c>
      <c r="D57" s="19">
        <v>29</v>
      </c>
      <c r="E57" s="21">
        <f>D57/$D$61</f>
        <v>0.24786324786324787</v>
      </c>
    </row>
    <row r="58" spans="3:5" x14ac:dyDescent="0.25">
      <c r="C58" s="18" t="s">
        <v>189</v>
      </c>
      <c r="D58" s="19">
        <v>7</v>
      </c>
      <c r="E58" s="21">
        <f t="shared" ref="E58:E60" si="2">D58/$D$61</f>
        <v>5.9829059829059832E-2</v>
      </c>
    </row>
    <row r="59" spans="3:5" x14ac:dyDescent="0.25">
      <c r="C59" s="18" t="s">
        <v>190</v>
      </c>
      <c r="D59" s="19">
        <v>22</v>
      </c>
      <c r="E59" s="21">
        <f t="shared" si="2"/>
        <v>0.18803418803418803</v>
      </c>
    </row>
    <row r="60" spans="3:5" x14ac:dyDescent="0.25">
      <c r="C60" s="18" t="s">
        <v>191</v>
      </c>
      <c r="D60" s="19">
        <v>59</v>
      </c>
      <c r="E60" s="21">
        <f t="shared" si="2"/>
        <v>0.50427350427350426</v>
      </c>
    </row>
    <row r="61" spans="3:5" x14ac:dyDescent="0.25">
      <c r="C61" s="26" t="s">
        <v>375</v>
      </c>
      <c r="D61" s="20">
        <f>SUM(D57:D60)</f>
        <v>117</v>
      </c>
      <c r="E61" s="22">
        <f>SUM(E57:E60)</f>
        <v>1</v>
      </c>
    </row>
    <row r="62" spans="3:5" x14ac:dyDescent="0.25"/>
    <row r="63" spans="3:5" ht="12.75" customHeight="1" x14ac:dyDescent="0.25">
      <c r="C63" s="78" t="s">
        <v>499</v>
      </c>
      <c r="D63" s="78"/>
      <c r="E63" s="78"/>
    </row>
    <row r="64" spans="3:5" ht="5.25" customHeight="1" x14ac:dyDescent="0.25">
      <c r="C64" s="23"/>
      <c r="D64" s="23"/>
      <c r="E64" s="23"/>
    </row>
    <row r="65" spans="3:6" x14ac:dyDescent="0.25">
      <c r="C65" s="15" t="s">
        <v>7</v>
      </c>
      <c r="D65" s="15" t="s">
        <v>40</v>
      </c>
      <c r="E65" s="15" t="s">
        <v>48</v>
      </c>
    </row>
    <row r="66" spans="3:6" ht="25.5" x14ac:dyDescent="0.25">
      <c r="C66" s="16" t="s">
        <v>192</v>
      </c>
      <c r="D66" s="19">
        <v>144</v>
      </c>
      <c r="E66" s="21">
        <f>D66/165</f>
        <v>0.87272727272727268</v>
      </c>
    </row>
    <row r="67" spans="3:6" ht="25.5" x14ac:dyDescent="0.25">
      <c r="C67" s="16" t="s">
        <v>193</v>
      </c>
      <c r="D67" s="19">
        <v>156</v>
      </c>
      <c r="E67" s="21">
        <f t="shared" ref="E67:E72" si="3">D67/165</f>
        <v>0.94545454545454544</v>
      </c>
    </row>
    <row r="68" spans="3:6" ht="25.5" x14ac:dyDescent="0.25">
      <c r="C68" s="16" t="s">
        <v>194</v>
      </c>
      <c r="D68" s="19">
        <v>152</v>
      </c>
      <c r="E68" s="21">
        <f t="shared" si="3"/>
        <v>0.92121212121212126</v>
      </c>
    </row>
    <row r="69" spans="3:6" ht="25.5" x14ac:dyDescent="0.25">
      <c r="C69" s="16" t="s">
        <v>195</v>
      </c>
      <c r="D69" s="19">
        <v>149</v>
      </c>
      <c r="E69" s="21">
        <f t="shared" si="3"/>
        <v>0.90303030303030307</v>
      </c>
    </row>
    <row r="70" spans="3:6" x14ac:dyDescent="0.25">
      <c r="C70" s="16" t="s">
        <v>196</v>
      </c>
      <c r="D70" s="19">
        <v>135</v>
      </c>
      <c r="E70" s="21">
        <f t="shared" si="3"/>
        <v>0.81818181818181823</v>
      </c>
    </row>
    <row r="71" spans="3:6" ht="25.5" x14ac:dyDescent="0.25">
      <c r="C71" s="16" t="s">
        <v>197</v>
      </c>
      <c r="D71" s="19">
        <v>140</v>
      </c>
      <c r="E71" s="21">
        <f t="shared" si="3"/>
        <v>0.84848484848484851</v>
      </c>
    </row>
    <row r="72" spans="3:6" ht="25.5" x14ac:dyDescent="0.25">
      <c r="C72" s="16" t="s">
        <v>198</v>
      </c>
      <c r="D72" s="19">
        <v>156</v>
      </c>
      <c r="E72" s="21">
        <f t="shared" si="3"/>
        <v>0.94545454545454544</v>
      </c>
    </row>
    <row r="73" spans="3:6" x14ac:dyDescent="0.25"/>
    <row r="74" spans="3:6" ht="12.75" customHeight="1" x14ac:dyDescent="0.25">
      <c r="C74" s="78" t="s">
        <v>500</v>
      </c>
      <c r="D74" s="78"/>
      <c r="E74" s="78"/>
      <c r="F74" s="78"/>
    </row>
    <row r="75" spans="3:6" ht="5.25" customHeight="1" x14ac:dyDescent="0.25">
      <c r="C75" s="46"/>
      <c r="D75" s="46"/>
      <c r="E75" s="46"/>
      <c r="F75" s="46"/>
    </row>
    <row r="76" spans="3:6" ht="25.5" x14ac:dyDescent="0.25">
      <c r="C76" s="106" t="s">
        <v>199</v>
      </c>
      <c r="D76" s="108"/>
      <c r="E76" s="15" t="s">
        <v>40</v>
      </c>
      <c r="F76" s="15" t="s">
        <v>48</v>
      </c>
    </row>
    <row r="77" spans="3:6" x14ac:dyDescent="0.25">
      <c r="C77" s="104" t="s">
        <v>200</v>
      </c>
      <c r="D77" s="105"/>
      <c r="E77" s="19">
        <v>146</v>
      </c>
      <c r="F77" s="21">
        <f>E77/165</f>
        <v>0.88484848484848488</v>
      </c>
    </row>
    <row r="78" spans="3:6" ht="12.75" customHeight="1" x14ac:dyDescent="0.25">
      <c r="C78" s="104" t="s">
        <v>201</v>
      </c>
      <c r="D78" s="105"/>
      <c r="E78" s="19">
        <v>135</v>
      </c>
      <c r="F78" s="21">
        <f t="shared" ref="F78:F88" si="4">E78/165</f>
        <v>0.81818181818181823</v>
      </c>
    </row>
    <row r="79" spans="3:6" ht="12.75" customHeight="1" x14ac:dyDescent="0.25">
      <c r="C79" s="104" t="s">
        <v>202</v>
      </c>
      <c r="D79" s="105"/>
      <c r="E79" s="19">
        <v>120</v>
      </c>
      <c r="F79" s="21">
        <f t="shared" si="4"/>
        <v>0.72727272727272729</v>
      </c>
    </row>
    <row r="80" spans="3:6" x14ac:dyDescent="0.25">
      <c r="C80" s="104" t="s">
        <v>203</v>
      </c>
      <c r="D80" s="105"/>
      <c r="E80" s="19">
        <v>126</v>
      </c>
      <c r="F80" s="21">
        <f t="shared" si="4"/>
        <v>0.76363636363636367</v>
      </c>
    </row>
    <row r="81" spans="3:6" x14ac:dyDescent="0.25">
      <c r="C81" s="104" t="s">
        <v>204</v>
      </c>
      <c r="D81" s="105"/>
      <c r="E81" s="19">
        <v>121</v>
      </c>
      <c r="F81" s="21">
        <f t="shared" si="4"/>
        <v>0.73333333333333328</v>
      </c>
    </row>
    <row r="82" spans="3:6" ht="25.5" customHeight="1" x14ac:dyDescent="0.25">
      <c r="C82" s="104" t="s">
        <v>205</v>
      </c>
      <c r="D82" s="105"/>
      <c r="E82" s="19">
        <v>120</v>
      </c>
      <c r="F82" s="21">
        <f t="shared" si="4"/>
        <v>0.72727272727272729</v>
      </c>
    </row>
    <row r="83" spans="3:6" ht="25.5" customHeight="1" x14ac:dyDescent="0.25">
      <c r="C83" s="104" t="s">
        <v>206</v>
      </c>
      <c r="D83" s="105"/>
      <c r="E83" s="19">
        <v>122</v>
      </c>
      <c r="F83" s="21">
        <f t="shared" si="4"/>
        <v>0.73939393939393938</v>
      </c>
    </row>
    <row r="84" spans="3:6" ht="25.5" customHeight="1" x14ac:dyDescent="0.25">
      <c r="C84" s="104" t="s">
        <v>207</v>
      </c>
      <c r="D84" s="105"/>
      <c r="E84" s="19">
        <v>123</v>
      </c>
      <c r="F84" s="21">
        <f t="shared" si="4"/>
        <v>0.74545454545454548</v>
      </c>
    </row>
    <row r="85" spans="3:6" ht="25.5" customHeight="1" x14ac:dyDescent="0.25">
      <c r="C85" s="104" t="s">
        <v>208</v>
      </c>
      <c r="D85" s="105"/>
      <c r="E85" s="19">
        <v>124</v>
      </c>
      <c r="F85" s="21">
        <f t="shared" si="4"/>
        <v>0.75151515151515147</v>
      </c>
    </row>
    <row r="86" spans="3:6" x14ac:dyDescent="0.25">
      <c r="C86" s="104" t="s">
        <v>209</v>
      </c>
      <c r="D86" s="105"/>
      <c r="E86" s="19">
        <v>122</v>
      </c>
      <c r="F86" s="21">
        <f t="shared" si="4"/>
        <v>0.73939393939393938</v>
      </c>
    </row>
    <row r="87" spans="3:6" ht="25.5" customHeight="1" x14ac:dyDescent="0.25">
      <c r="C87" s="104" t="s">
        <v>210</v>
      </c>
      <c r="D87" s="105"/>
      <c r="E87" s="19">
        <v>138</v>
      </c>
      <c r="F87" s="21">
        <f t="shared" si="4"/>
        <v>0.83636363636363631</v>
      </c>
    </row>
    <row r="88" spans="3:6" x14ac:dyDescent="0.25">
      <c r="C88" s="104" t="s">
        <v>211</v>
      </c>
      <c r="D88" s="105"/>
      <c r="E88" s="19">
        <v>8</v>
      </c>
      <c r="F88" s="21">
        <f t="shared" si="4"/>
        <v>4.8484848484848485E-2</v>
      </c>
    </row>
    <row r="89" spans="3:6" ht="21" customHeight="1" x14ac:dyDescent="0.25">
      <c r="C89" s="94" t="s">
        <v>521</v>
      </c>
      <c r="D89" s="94"/>
      <c r="E89" s="94"/>
      <c r="F89" s="94"/>
    </row>
    <row r="90" spans="3:6" x14ac:dyDescent="0.25">
      <c r="C90" s="81"/>
      <c r="D90" s="81"/>
      <c r="E90" s="81"/>
      <c r="F90" s="81"/>
    </row>
    <row r="91" spans="3:6" x14ac:dyDescent="0.25">
      <c r="C91" s="78" t="s">
        <v>501</v>
      </c>
      <c r="D91" s="78"/>
      <c r="E91" s="78"/>
      <c r="F91" s="41"/>
    </row>
    <row r="92" spans="3:6" ht="5.25" customHeight="1" x14ac:dyDescent="0.25">
      <c r="C92" s="46"/>
      <c r="D92" s="46"/>
      <c r="E92" s="46"/>
      <c r="F92" s="41"/>
    </row>
    <row r="93" spans="3:6" x14ac:dyDescent="0.25">
      <c r="C93" s="15" t="s">
        <v>7</v>
      </c>
      <c r="D93" s="15" t="s">
        <v>212</v>
      </c>
      <c r="E93" s="15" t="s">
        <v>48</v>
      </c>
    </row>
    <row r="94" spans="3:6" x14ac:dyDescent="0.25">
      <c r="C94" s="16" t="s">
        <v>0</v>
      </c>
      <c r="D94" s="19">
        <v>5480</v>
      </c>
      <c r="E94" s="52">
        <f>D94/$D$101</f>
        <v>0.62872877466727861</v>
      </c>
    </row>
    <row r="95" spans="3:6" x14ac:dyDescent="0.25">
      <c r="C95" s="16" t="s">
        <v>1</v>
      </c>
      <c r="D95" s="19">
        <v>355</v>
      </c>
      <c r="E95" s="52">
        <f t="shared" ref="E95:E100" si="5">D95/$D$101</f>
        <v>4.0729692519504361E-2</v>
      </c>
    </row>
    <row r="96" spans="3:6" x14ac:dyDescent="0.25">
      <c r="C96" s="16" t="s">
        <v>2</v>
      </c>
      <c r="D96" s="19">
        <v>1182</v>
      </c>
      <c r="E96" s="52">
        <f t="shared" si="5"/>
        <v>0.13561266636071592</v>
      </c>
    </row>
    <row r="97" spans="3:6" ht="25.5" x14ac:dyDescent="0.25">
      <c r="C97" s="16" t="s">
        <v>3</v>
      </c>
      <c r="D97" s="19">
        <v>169</v>
      </c>
      <c r="E97" s="52">
        <f t="shared" si="5"/>
        <v>1.9389628269848556E-2</v>
      </c>
    </row>
    <row r="98" spans="3:6" x14ac:dyDescent="0.25">
      <c r="C98" s="16" t="s">
        <v>4</v>
      </c>
      <c r="D98" s="19">
        <v>459</v>
      </c>
      <c r="E98" s="52">
        <f t="shared" si="5"/>
        <v>5.266177145479578E-2</v>
      </c>
    </row>
    <row r="99" spans="3:6" ht="25.5" x14ac:dyDescent="0.25">
      <c r="C99" s="16" t="s">
        <v>5</v>
      </c>
      <c r="D99" s="19">
        <v>1039</v>
      </c>
      <c r="E99" s="52">
        <f t="shared" si="5"/>
        <v>0.11920605782469022</v>
      </c>
    </row>
    <row r="100" spans="3:6" x14ac:dyDescent="0.25">
      <c r="C100" s="16" t="s">
        <v>214</v>
      </c>
      <c r="D100" s="19">
        <v>32</v>
      </c>
      <c r="E100" s="52">
        <f t="shared" si="5"/>
        <v>3.6714089031665903E-3</v>
      </c>
    </row>
    <row r="101" spans="3:6" x14ac:dyDescent="0.25">
      <c r="C101" s="48" t="s">
        <v>213</v>
      </c>
      <c r="D101" s="50">
        <f>SUM(D94:D100)</f>
        <v>8716</v>
      </c>
      <c r="E101" s="22">
        <f>SUM(E94:E100)</f>
        <v>1</v>
      </c>
    </row>
    <row r="102" spans="3:6" x14ac:dyDescent="0.25">
      <c r="C102" s="83" t="s">
        <v>520</v>
      </c>
      <c r="D102" s="80"/>
      <c r="E102" s="80"/>
      <c r="F102" s="81"/>
    </row>
    <row r="103" spans="3:6" x14ac:dyDescent="0.25">
      <c r="C103" s="81"/>
      <c r="D103" s="81"/>
      <c r="E103" s="81"/>
      <c r="F103" s="81"/>
    </row>
    <row r="104" spans="3:6" ht="12.75" customHeight="1" x14ac:dyDescent="0.25">
      <c r="C104" s="78" t="s">
        <v>502</v>
      </c>
      <c r="D104" s="78"/>
      <c r="E104" s="78"/>
    </row>
    <row r="105" spans="3:6" ht="5.25" customHeight="1" x14ac:dyDescent="0.25">
      <c r="C105" s="46"/>
      <c r="D105" s="46"/>
      <c r="E105" s="46"/>
    </row>
    <row r="106" spans="3:6" x14ac:dyDescent="0.25">
      <c r="C106" s="15" t="s">
        <v>215</v>
      </c>
      <c r="D106" s="15" t="s">
        <v>227</v>
      </c>
      <c r="E106" s="15" t="s">
        <v>48</v>
      </c>
    </row>
    <row r="107" spans="3:6" x14ac:dyDescent="0.25">
      <c r="C107" s="18" t="s">
        <v>216</v>
      </c>
      <c r="D107" s="19">
        <v>14916</v>
      </c>
      <c r="E107" s="52">
        <f>D107/$D$117</f>
        <v>9.9197956984956703E-2</v>
      </c>
    </row>
    <row r="108" spans="3:6" x14ac:dyDescent="0.25">
      <c r="C108" s="18" t="s">
        <v>217</v>
      </c>
      <c r="D108" s="19">
        <v>1791</v>
      </c>
      <c r="E108" s="52">
        <f t="shared" ref="E108:E116" si="6">D108/$D$117</f>
        <v>1.1910937312956386E-2</v>
      </c>
    </row>
    <row r="109" spans="3:6" ht="15.75" customHeight="1" x14ac:dyDescent="0.25">
      <c r="C109" s="18" t="s">
        <v>218</v>
      </c>
      <c r="D109" s="19">
        <v>518</v>
      </c>
      <c r="E109" s="52">
        <f t="shared" si="6"/>
        <v>3.4449277097216126E-3</v>
      </c>
    </row>
    <row r="110" spans="3:6" x14ac:dyDescent="0.25">
      <c r="C110" s="18" t="s">
        <v>219</v>
      </c>
      <c r="D110" s="19">
        <v>1899</v>
      </c>
      <c r="E110" s="52">
        <f t="shared" si="6"/>
        <v>1.262918478911456E-2</v>
      </c>
    </row>
    <row r="111" spans="3:6" ht="25.5" x14ac:dyDescent="0.25">
      <c r="C111" s="18" t="s">
        <v>220</v>
      </c>
      <c r="D111" s="19">
        <v>3067</v>
      </c>
      <c r="E111" s="52">
        <f t="shared" si="6"/>
        <v>2.0396898234973333E-2</v>
      </c>
    </row>
    <row r="112" spans="3:6" x14ac:dyDescent="0.25">
      <c r="C112" s="18" t="s">
        <v>221</v>
      </c>
      <c r="D112" s="19">
        <v>3251</v>
      </c>
      <c r="E112" s="52">
        <f t="shared" si="6"/>
        <v>2.1620579120279849E-2</v>
      </c>
    </row>
    <row r="113" spans="3:5" x14ac:dyDescent="0.25">
      <c r="C113" s="18" t="s">
        <v>222</v>
      </c>
      <c r="D113" s="19">
        <v>21296</v>
      </c>
      <c r="E113" s="52">
        <f t="shared" si="6"/>
        <v>0.14162776159504142</v>
      </c>
    </row>
    <row r="114" spans="3:5" x14ac:dyDescent="0.25">
      <c r="C114" s="18" t="s">
        <v>223</v>
      </c>
      <c r="D114" s="19">
        <v>7640</v>
      </c>
      <c r="E114" s="52">
        <f t="shared" si="6"/>
        <v>5.080935849859676E-2</v>
      </c>
    </row>
    <row r="115" spans="3:5" x14ac:dyDescent="0.25">
      <c r="C115" s="18" t="s">
        <v>224</v>
      </c>
      <c r="D115" s="19">
        <v>20805</v>
      </c>
      <c r="E115" s="52">
        <f t="shared" si="6"/>
        <v>0.13836239575435935</v>
      </c>
    </row>
    <row r="116" spans="3:5" ht="25.5" x14ac:dyDescent="0.25">
      <c r="C116" s="18" t="s">
        <v>225</v>
      </c>
      <c r="D116" s="19">
        <v>75183</v>
      </c>
      <c r="E116" s="52">
        <f t="shared" si="6"/>
        <v>0.5</v>
      </c>
    </row>
    <row r="117" spans="3:5" x14ac:dyDescent="0.25">
      <c r="C117" s="51" t="s">
        <v>226</v>
      </c>
      <c r="D117" s="50">
        <f>SUM(D107:D116)</f>
        <v>150366</v>
      </c>
      <c r="E117" s="22">
        <f>SUM(E107:E116)</f>
        <v>1</v>
      </c>
    </row>
    <row r="118" spans="3:5" ht="12.75" customHeight="1" x14ac:dyDescent="0.25">
      <c r="C118" s="44" t="s">
        <v>503</v>
      </c>
      <c r="D118" s="80"/>
      <c r="E118" s="80"/>
    </row>
    <row r="119" spans="3:5" x14ac:dyDescent="0.25">
      <c r="C119" s="81"/>
      <c r="D119" s="81"/>
      <c r="E119" s="81"/>
    </row>
    <row r="120" spans="3:5" ht="12.75" customHeight="1" x14ac:dyDescent="0.25">
      <c r="C120" s="78" t="s">
        <v>504</v>
      </c>
      <c r="D120" s="78"/>
      <c r="E120" s="78"/>
    </row>
    <row r="121" spans="3:5" ht="5.25" customHeight="1" x14ac:dyDescent="0.25">
      <c r="C121" s="46"/>
      <c r="D121" s="46"/>
      <c r="E121" s="46"/>
    </row>
    <row r="122" spans="3:5" x14ac:dyDescent="0.25">
      <c r="C122" s="15" t="s">
        <v>215</v>
      </c>
      <c r="D122" s="15" t="s">
        <v>227</v>
      </c>
      <c r="E122" s="15" t="s">
        <v>48</v>
      </c>
    </row>
    <row r="123" spans="3:5" x14ac:dyDescent="0.25">
      <c r="C123" s="16" t="s">
        <v>448</v>
      </c>
      <c r="D123" s="49">
        <v>22389</v>
      </c>
      <c r="E123" s="21">
        <f>D123/$D$125</f>
        <v>0.35450313509405285</v>
      </c>
    </row>
    <row r="124" spans="3:5" ht="25.5" x14ac:dyDescent="0.25">
      <c r="C124" s="16" t="s">
        <v>449</v>
      </c>
      <c r="D124" s="49">
        <v>40767</v>
      </c>
      <c r="E124" s="21">
        <f>D124/$D$125</f>
        <v>0.64549686490594715</v>
      </c>
    </row>
    <row r="125" spans="3:5" x14ac:dyDescent="0.25">
      <c r="C125" s="51" t="s">
        <v>226</v>
      </c>
      <c r="D125" s="50">
        <f>SUM(D123:D124)</f>
        <v>63156</v>
      </c>
      <c r="E125" s="22">
        <f>SUM(E123:E124)</f>
        <v>1</v>
      </c>
    </row>
    <row r="126" spans="3:5" x14ac:dyDescent="0.25"/>
    <row r="127" spans="3:5" x14ac:dyDescent="0.25">
      <c r="C127" s="78" t="s">
        <v>505</v>
      </c>
      <c r="D127" s="78"/>
      <c r="E127" s="78"/>
    </row>
    <row r="128" spans="3:5" ht="5.25" customHeight="1" x14ac:dyDescent="0.25">
      <c r="C128" s="78"/>
      <c r="D128" s="78"/>
      <c r="E128" s="78"/>
    </row>
    <row r="129" spans="3:7" x14ac:dyDescent="0.25">
      <c r="C129" s="15" t="s">
        <v>7</v>
      </c>
      <c r="D129" s="15" t="s">
        <v>40</v>
      </c>
      <c r="E129" s="15" t="s">
        <v>48</v>
      </c>
    </row>
    <row r="130" spans="3:7" x14ac:dyDescent="0.25">
      <c r="C130" s="18" t="s">
        <v>41</v>
      </c>
      <c r="D130" s="19">
        <v>102</v>
      </c>
      <c r="E130" s="24">
        <f>D130/$D$132</f>
        <v>0.61818181818181817</v>
      </c>
    </row>
    <row r="131" spans="3:7" x14ac:dyDescent="0.25">
      <c r="C131" s="18" t="s">
        <v>42</v>
      </c>
      <c r="D131" s="19">
        <v>63</v>
      </c>
      <c r="E131" s="24">
        <f>D131/$D$132</f>
        <v>0.38181818181818183</v>
      </c>
    </row>
    <row r="132" spans="3:7" x14ac:dyDescent="0.25">
      <c r="C132" s="26" t="s">
        <v>375</v>
      </c>
      <c r="D132" s="20">
        <f>SUM(D130:D131)</f>
        <v>165</v>
      </c>
      <c r="E132" s="22">
        <f>SUM(E130:E131)</f>
        <v>1</v>
      </c>
    </row>
    <row r="133" spans="3:7" x14ac:dyDescent="0.25"/>
    <row r="134" spans="3:7" x14ac:dyDescent="0.25">
      <c r="C134" s="78" t="s">
        <v>506</v>
      </c>
      <c r="D134" s="78"/>
      <c r="E134" s="78"/>
    </row>
    <row r="135" spans="3:7" ht="5.25" customHeight="1" x14ac:dyDescent="0.25">
      <c r="C135" s="23"/>
      <c r="D135" s="23"/>
      <c r="E135" s="23"/>
    </row>
    <row r="136" spans="3:7" x14ac:dyDescent="0.25">
      <c r="C136" s="15" t="s">
        <v>231</v>
      </c>
      <c r="D136" s="15" t="s">
        <v>40</v>
      </c>
      <c r="E136" s="15" t="s">
        <v>48</v>
      </c>
    </row>
    <row r="137" spans="3:7" x14ac:dyDescent="0.25">
      <c r="C137" s="18" t="s">
        <v>228</v>
      </c>
      <c r="D137" s="19">
        <v>50</v>
      </c>
      <c r="E137" s="21">
        <f>D137/$D$130</f>
        <v>0.49019607843137253</v>
      </c>
    </row>
    <row r="138" spans="3:7" x14ac:dyDescent="0.25">
      <c r="C138" s="18" t="s">
        <v>229</v>
      </c>
      <c r="D138" s="19">
        <v>53</v>
      </c>
      <c r="E138" s="21">
        <f t="shared" ref="E138:E139" si="7">D138/$D$130</f>
        <v>0.51960784313725494</v>
      </c>
    </row>
    <row r="139" spans="3:7" x14ac:dyDescent="0.25">
      <c r="C139" s="18" t="s">
        <v>230</v>
      </c>
      <c r="D139" s="19">
        <v>22</v>
      </c>
      <c r="E139" s="21">
        <f t="shared" si="7"/>
        <v>0.21568627450980393</v>
      </c>
    </row>
    <row r="140" spans="3:7" x14ac:dyDescent="0.25">
      <c r="C140" s="101" t="s">
        <v>522</v>
      </c>
      <c r="D140" s="101"/>
      <c r="E140" s="101"/>
    </row>
    <row r="141" spans="3:7" x14ac:dyDescent="0.25"/>
    <row r="142" spans="3:7" x14ac:dyDescent="0.25">
      <c r="C142" s="78" t="s">
        <v>507</v>
      </c>
      <c r="D142" s="78"/>
      <c r="E142" s="78"/>
    </row>
    <row r="143" spans="3:7" ht="5.25" customHeight="1" x14ac:dyDescent="0.25">
      <c r="C143" s="23"/>
      <c r="D143" s="23"/>
      <c r="E143" s="23"/>
    </row>
    <row r="144" spans="3:7" x14ac:dyDescent="0.25">
      <c r="C144" s="15" t="s">
        <v>7</v>
      </c>
      <c r="D144" s="15" t="s">
        <v>40</v>
      </c>
      <c r="E144" s="15" t="s">
        <v>48</v>
      </c>
      <c r="G144" s="15" t="s">
        <v>232</v>
      </c>
    </row>
    <row r="145" spans="3:7" x14ac:dyDescent="0.25">
      <c r="C145" s="18" t="s">
        <v>41</v>
      </c>
      <c r="D145" s="19">
        <v>69</v>
      </c>
      <c r="E145" s="24">
        <f>D145/$D$147</f>
        <v>0.67647058823529416</v>
      </c>
      <c r="G145" s="53">
        <v>1183729.2</v>
      </c>
    </row>
    <row r="146" spans="3:7" x14ac:dyDescent="0.25">
      <c r="C146" s="18" t="s">
        <v>42</v>
      </c>
      <c r="D146" s="19">
        <v>33</v>
      </c>
      <c r="E146" s="24">
        <f>D146/$D$147</f>
        <v>0.3235294117647059</v>
      </c>
    </row>
    <row r="147" spans="3:7" x14ac:dyDescent="0.25">
      <c r="C147" s="26" t="s">
        <v>375</v>
      </c>
      <c r="D147" s="20">
        <f>SUM(D145:D146)</f>
        <v>102</v>
      </c>
      <c r="E147" s="22">
        <f>SUM(E145:E146)</f>
        <v>1</v>
      </c>
    </row>
    <row r="148" spans="3:7" x14ac:dyDescent="0.25"/>
    <row r="149" spans="3:7" x14ac:dyDescent="0.25">
      <c r="C149" s="78" t="s">
        <v>508</v>
      </c>
      <c r="D149" s="78"/>
      <c r="E149" s="78"/>
    </row>
    <row r="150" spans="3:7" ht="5.25" customHeight="1" x14ac:dyDescent="0.25">
      <c r="C150" s="78"/>
      <c r="D150" s="78"/>
      <c r="E150" s="78"/>
    </row>
    <row r="151" spans="3:7" x14ac:dyDescent="0.25">
      <c r="C151" s="15" t="s">
        <v>7</v>
      </c>
      <c r="D151" s="15" t="s">
        <v>40</v>
      </c>
      <c r="E151" s="15" t="s">
        <v>48</v>
      </c>
    </row>
    <row r="152" spans="3:7" x14ac:dyDescent="0.25">
      <c r="C152" s="18" t="s">
        <v>188</v>
      </c>
      <c r="D152" s="19">
        <v>15</v>
      </c>
      <c r="E152" s="21">
        <f>D152/$D$156</f>
        <v>0.3125</v>
      </c>
    </row>
    <row r="153" spans="3:7" x14ac:dyDescent="0.25">
      <c r="C153" s="18" t="s">
        <v>189</v>
      </c>
      <c r="D153" s="19">
        <v>6</v>
      </c>
      <c r="E153" s="21">
        <f t="shared" ref="E153:E155" si="8">D153/$D$156</f>
        <v>0.125</v>
      </c>
    </row>
    <row r="154" spans="3:7" x14ac:dyDescent="0.25">
      <c r="C154" s="18" t="s">
        <v>190</v>
      </c>
      <c r="D154" s="19">
        <v>6</v>
      </c>
      <c r="E154" s="21">
        <f t="shared" si="8"/>
        <v>0.125</v>
      </c>
    </row>
    <row r="155" spans="3:7" x14ac:dyDescent="0.25">
      <c r="C155" s="18" t="s">
        <v>191</v>
      </c>
      <c r="D155" s="19">
        <v>21</v>
      </c>
      <c r="E155" s="21">
        <f t="shared" si="8"/>
        <v>0.4375</v>
      </c>
    </row>
    <row r="156" spans="3:7" x14ac:dyDescent="0.25">
      <c r="C156" s="26" t="s">
        <v>375</v>
      </c>
      <c r="D156" s="20">
        <f>SUM(D152:D155)</f>
        <v>48</v>
      </c>
      <c r="E156" s="22">
        <f>SUM(E152:E155)</f>
        <v>1</v>
      </c>
    </row>
    <row r="157" spans="3:7" x14ac:dyDescent="0.25"/>
    <row r="158" spans="3:7" x14ac:dyDescent="0.25">
      <c r="C158" s="78" t="s">
        <v>509</v>
      </c>
      <c r="D158" s="78"/>
      <c r="E158" s="78"/>
    </row>
    <row r="159" spans="3:7" ht="5.25" customHeight="1" x14ac:dyDescent="0.25">
      <c r="C159" s="23"/>
      <c r="D159" s="23"/>
      <c r="E159" s="23"/>
    </row>
    <row r="160" spans="3:7" x14ac:dyDescent="0.25">
      <c r="C160" s="15" t="s">
        <v>7</v>
      </c>
      <c r="D160" s="15" t="s">
        <v>40</v>
      </c>
      <c r="E160" s="15" t="s">
        <v>48</v>
      </c>
    </row>
    <row r="161" spans="3:11" x14ac:dyDescent="0.25">
      <c r="C161" s="18" t="s">
        <v>41</v>
      </c>
      <c r="D161" s="19">
        <v>153</v>
      </c>
      <c r="E161" s="24">
        <f>D161/$D$163</f>
        <v>0.92727272727272725</v>
      </c>
    </row>
    <row r="162" spans="3:11" x14ac:dyDescent="0.25">
      <c r="C162" s="18" t="s">
        <v>42</v>
      </c>
      <c r="D162" s="19">
        <v>12</v>
      </c>
      <c r="E162" s="24">
        <f>D162/$D$163</f>
        <v>7.2727272727272724E-2</v>
      </c>
    </row>
    <row r="163" spans="3:11" x14ac:dyDescent="0.25">
      <c r="C163" s="26" t="s">
        <v>375</v>
      </c>
      <c r="D163" s="20">
        <f>SUM(D161:D162)</f>
        <v>165</v>
      </c>
      <c r="E163" s="22">
        <f>SUM(E161:E162)</f>
        <v>1</v>
      </c>
    </row>
    <row r="164" spans="3:11" x14ac:dyDescent="0.25"/>
    <row r="165" spans="3:11" ht="12.75" customHeight="1" x14ac:dyDescent="0.25">
      <c r="C165" s="78" t="s">
        <v>510</v>
      </c>
      <c r="D165" s="78"/>
      <c r="E165" s="78"/>
    </row>
    <row r="166" spans="3:11" ht="5.25" customHeight="1" x14ac:dyDescent="0.25">
      <c r="C166" s="23"/>
      <c r="D166" s="23"/>
      <c r="E166" s="23"/>
    </row>
    <row r="167" spans="3:11" x14ac:dyDescent="0.25">
      <c r="C167" s="15" t="s">
        <v>7</v>
      </c>
      <c r="D167" s="15" t="s">
        <v>40</v>
      </c>
      <c r="E167" s="15" t="s">
        <v>48</v>
      </c>
    </row>
    <row r="168" spans="3:11" x14ac:dyDescent="0.25">
      <c r="C168" s="18" t="s">
        <v>41</v>
      </c>
      <c r="D168" s="19">
        <v>93</v>
      </c>
      <c r="E168" s="24">
        <f>D168/$D$170</f>
        <v>0.5636363636363636</v>
      </c>
    </row>
    <row r="169" spans="3:11" x14ac:dyDescent="0.25">
      <c r="C169" s="18" t="s">
        <v>42</v>
      </c>
      <c r="D169" s="19">
        <v>72</v>
      </c>
      <c r="E169" s="24">
        <f>D169/$D$170</f>
        <v>0.43636363636363634</v>
      </c>
    </row>
    <row r="170" spans="3:11" x14ac:dyDescent="0.25">
      <c r="C170" s="26" t="s">
        <v>375</v>
      </c>
      <c r="D170" s="20">
        <f>SUM(D168:D169)</f>
        <v>165</v>
      </c>
      <c r="E170" s="22">
        <f>SUM(E168:E169)</f>
        <v>1</v>
      </c>
    </row>
    <row r="171" spans="3:11" x14ac:dyDescent="0.25"/>
    <row r="172" spans="3:11" ht="12.75" customHeight="1" x14ac:dyDescent="0.25">
      <c r="C172" s="78" t="s">
        <v>511</v>
      </c>
      <c r="D172" s="78"/>
      <c r="E172" s="78"/>
      <c r="F172" s="78"/>
      <c r="G172" s="78"/>
      <c r="H172" s="78"/>
      <c r="I172" s="78"/>
      <c r="J172" s="78"/>
      <c r="K172" s="78"/>
    </row>
    <row r="173" spans="3:11" x14ac:dyDescent="0.25">
      <c r="E173" s="97" t="s">
        <v>238</v>
      </c>
      <c r="F173" s="97"/>
      <c r="G173" s="97" t="s">
        <v>239</v>
      </c>
      <c r="H173" s="97"/>
      <c r="I173" s="106" t="s">
        <v>243</v>
      </c>
      <c r="J173" s="107"/>
      <c r="K173" s="108"/>
    </row>
    <row r="174" spans="3:11" ht="25.5" x14ac:dyDescent="0.25">
      <c r="C174" s="97" t="s">
        <v>237</v>
      </c>
      <c r="D174" s="97"/>
      <c r="E174" s="15" t="s">
        <v>40</v>
      </c>
      <c r="F174" s="15" t="s">
        <v>48</v>
      </c>
      <c r="G174" s="15" t="s">
        <v>40</v>
      </c>
      <c r="H174" s="15" t="s">
        <v>48</v>
      </c>
      <c r="I174" s="15" t="s">
        <v>242</v>
      </c>
      <c r="J174" s="15" t="s">
        <v>240</v>
      </c>
      <c r="K174" s="15" t="s">
        <v>241</v>
      </c>
    </row>
    <row r="175" spans="3:11" ht="29.25" customHeight="1" x14ac:dyDescent="0.25">
      <c r="C175" s="102" t="s">
        <v>233</v>
      </c>
      <c r="D175" s="103"/>
      <c r="E175" s="19">
        <v>48</v>
      </c>
      <c r="F175" s="21">
        <f>E175/$D$168</f>
        <v>0.5161290322580645</v>
      </c>
      <c r="G175" s="19">
        <v>44</v>
      </c>
      <c r="H175" s="21">
        <f>G175/$D$168</f>
        <v>0.4731182795698925</v>
      </c>
      <c r="I175" s="19">
        <v>27</v>
      </c>
      <c r="J175" s="19">
        <v>18</v>
      </c>
      <c r="K175" s="19">
        <v>3</v>
      </c>
    </row>
    <row r="176" spans="3:11" ht="66.75" customHeight="1" x14ac:dyDescent="0.25">
      <c r="C176" s="102" t="s">
        <v>234</v>
      </c>
      <c r="D176" s="103"/>
      <c r="E176" s="19">
        <v>64</v>
      </c>
      <c r="F176" s="21">
        <f t="shared" ref="F176:F178" si="9">E176/$D$168</f>
        <v>0.68817204301075274</v>
      </c>
      <c r="G176" s="19">
        <v>63</v>
      </c>
      <c r="H176" s="21">
        <f t="shared" ref="H176:H178" si="10">G176/$D$168</f>
        <v>0.67741935483870963</v>
      </c>
      <c r="I176" s="19">
        <v>34</v>
      </c>
      <c r="J176" s="19">
        <v>30</v>
      </c>
      <c r="K176" s="19">
        <v>0</v>
      </c>
    </row>
    <row r="177" spans="3:11" ht="40.5" customHeight="1" x14ac:dyDescent="0.25">
      <c r="C177" s="102" t="s">
        <v>235</v>
      </c>
      <c r="D177" s="103"/>
      <c r="E177" s="19">
        <v>64</v>
      </c>
      <c r="F177" s="21">
        <f t="shared" si="9"/>
        <v>0.68817204301075274</v>
      </c>
      <c r="G177" s="19">
        <v>52</v>
      </c>
      <c r="H177" s="21">
        <f t="shared" si="10"/>
        <v>0.55913978494623651</v>
      </c>
      <c r="I177" s="19">
        <v>40</v>
      </c>
      <c r="J177" s="19">
        <v>22</v>
      </c>
      <c r="K177" s="19">
        <v>2</v>
      </c>
    </row>
    <row r="178" spans="3:11" ht="29.25" customHeight="1" x14ac:dyDescent="0.25">
      <c r="C178" s="102" t="s">
        <v>236</v>
      </c>
      <c r="D178" s="103"/>
      <c r="E178" s="19">
        <v>61</v>
      </c>
      <c r="F178" s="21">
        <f t="shared" si="9"/>
        <v>0.65591397849462363</v>
      </c>
      <c r="G178" s="19">
        <v>60</v>
      </c>
      <c r="H178" s="21">
        <f t="shared" si="10"/>
        <v>0.64516129032258063</v>
      </c>
      <c r="I178" s="19">
        <v>36</v>
      </c>
      <c r="J178" s="19">
        <v>25</v>
      </c>
      <c r="K178" s="19">
        <v>0</v>
      </c>
    </row>
    <row r="179" spans="3:11" x14ac:dyDescent="0.25"/>
    <row r="180" spans="3:11" ht="12.75" customHeight="1" x14ac:dyDescent="0.25">
      <c r="C180" s="78" t="s">
        <v>512</v>
      </c>
      <c r="D180" s="78"/>
      <c r="E180" s="78"/>
    </row>
    <row r="181" spans="3:11" ht="5.25" customHeight="1" x14ac:dyDescent="0.25">
      <c r="C181" s="23"/>
      <c r="D181" s="23"/>
      <c r="E181" s="23"/>
    </row>
    <row r="182" spans="3:11" x14ac:dyDescent="0.25">
      <c r="C182" s="15" t="s">
        <v>7</v>
      </c>
      <c r="D182" s="15" t="s">
        <v>40</v>
      </c>
      <c r="E182" s="15" t="s">
        <v>48</v>
      </c>
    </row>
    <row r="183" spans="3:11" x14ac:dyDescent="0.25">
      <c r="C183" s="16" t="s">
        <v>244</v>
      </c>
      <c r="D183" s="19">
        <v>64</v>
      </c>
      <c r="E183" s="21">
        <f>D183/$D$169</f>
        <v>0.88888888888888884</v>
      </c>
    </row>
    <row r="184" spans="3:11" ht="38.25" x14ac:dyDescent="0.25">
      <c r="C184" s="16" t="s">
        <v>245</v>
      </c>
      <c r="D184" s="19">
        <v>56</v>
      </c>
      <c r="E184" s="21">
        <f t="shared" ref="E184:E191" si="11">D184/$D$169</f>
        <v>0.77777777777777779</v>
      </c>
    </row>
    <row r="185" spans="3:11" ht="25.5" x14ac:dyDescent="0.25">
      <c r="C185" s="16" t="s">
        <v>246</v>
      </c>
      <c r="D185" s="19">
        <v>36</v>
      </c>
      <c r="E185" s="21">
        <f t="shared" si="11"/>
        <v>0.5</v>
      </c>
    </row>
    <row r="186" spans="3:11" x14ac:dyDescent="0.25">
      <c r="C186" s="16" t="s">
        <v>247</v>
      </c>
      <c r="D186" s="19">
        <v>77</v>
      </c>
      <c r="E186" s="21">
        <f t="shared" si="11"/>
        <v>1.0694444444444444</v>
      </c>
    </row>
    <row r="187" spans="3:11" x14ac:dyDescent="0.25">
      <c r="C187" s="16" t="s">
        <v>248</v>
      </c>
      <c r="D187" s="19">
        <v>74</v>
      </c>
      <c r="E187" s="21">
        <f t="shared" si="11"/>
        <v>1.0277777777777777</v>
      </c>
    </row>
    <row r="188" spans="3:11" x14ac:dyDescent="0.25">
      <c r="C188" s="16" t="s">
        <v>249</v>
      </c>
      <c r="D188" s="19">
        <v>70</v>
      </c>
      <c r="E188" s="21">
        <f t="shared" si="11"/>
        <v>0.97222222222222221</v>
      </c>
    </row>
    <row r="189" spans="3:11" ht="25.5" x14ac:dyDescent="0.25">
      <c r="C189" s="16" t="s">
        <v>250</v>
      </c>
      <c r="D189" s="19">
        <v>71</v>
      </c>
      <c r="E189" s="21">
        <f t="shared" si="11"/>
        <v>0.98611111111111116</v>
      </c>
    </row>
    <row r="190" spans="3:11" ht="38.25" x14ac:dyDescent="0.25">
      <c r="C190" s="16" t="s">
        <v>251</v>
      </c>
      <c r="D190" s="19">
        <v>66</v>
      </c>
      <c r="E190" s="21">
        <f t="shared" si="11"/>
        <v>0.91666666666666663</v>
      </c>
    </row>
    <row r="191" spans="3:11" x14ac:dyDescent="0.25">
      <c r="C191" s="16" t="s">
        <v>71</v>
      </c>
      <c r="D191" s="19">
        <v>8</v>
      </c>
      <c r="E191" s="21">
        <f t="shared" si="11"/>
        <v>0.1111111111111111</v>
      </c>
    </row>
    <row r="192" spans="3:11" x14ac:dyDescent="0.25"/>
    <row r="193" spans="3:8" ht="12.75" customHeight="1" x14ac:dyDescent="0.25">
      <c r="C193" s="78" t="s">
        <v>513</v>
      </c>
      <c r="D193" s="78"/>
      <c r="E193" s="78"/>
    </row>
    <row r="194" spans="3:8" ht="5.25" customHeight="1" x14ac:dyDescent="0.25">
      <c r="C194" s="46"/>
      <c r="D194" s="46"/>
      <c r="E194" s="46"/>
    </row>
    <row r="195" spans="3:8" x14ac:dyDescent="0.25">
      <c r="C195" s="15" t="s">
        <v>262</v>
      </c>
      <c r="D195" s="15" t="s">
        <v>40</v>
      </c>
      <c r="E195" s="15" t="s">
        <v>48</v>
      </c>
    </row>
    <row r="196" spans="3:8" ht="38.25" x14ac:dyDescent="0.25">
      <c r="C196" s="16" t="s">
        <v>252</v>
      </c>
      <c r="D196" s="19">
        <v>123</v>
      </c>
      <c r="E196" s="21">
        <f>D196/165</f>
        <v>0.74545454545454548</v>
      </c>
    </row>
    <row r="197" spans="3:8" ht="25.5" x14ac:dyDescent="0.25">
      <c r="C197" s="16" t="s">
        <v>253</v>
      </c>
      <c r="D197" s="19">
        <v>46</v>
      </c>
      <c r="E197" s="21">
        <f t="shared" ref="E197:E203" si="12">D197/165</f>
        <v>0.27878787878787881</v>
      </c>
    </row>
    <row r="198" spans="3:8" ht="38.25" x14ac:dyDescent="0.25">
      <c r="C198" s="16" t="s">
        <v>254</v>
      </c>
      <c r="D198" s="19">
        <v>78</v>
      </c>
      <c r="E198" s="21">
        <f t="shared" si="12"/>
        <v>0.47272727272727272</v>
      </c>
    </row>
    <row r="199" spans="3:8" ht="25.5" x14ac:dyDescent="0.25">
      <c r="C199" s="16" t="s">
        <v>255</v>
      </c>
      <c r="D199" s="19">
        <v>60</v>
      </c>
      <c r="E199" s="21">
        <f t="shared" si="12"/>
        <v>0.36363636363636365</v>
      </c>
    </row>
    <row r="200" spans="3:8" ht="25.5" x14ac:dyDescent="0.25">
      <c r="C200" s="16" t="s">
        <v>256</v>
      </c>
      <c r="D200" s="19">
        <v>50</v>
      </c>
      <c r="E200" s="21">
        <f t="shared" si="12"/>
        <v>0.30303030303030304</v>
      </c>
    </row>
    <row r="201" spans="3:8" ht="38.25" x14ac:dyDescent="0.25">
      <c r="C201" s="16" t="s">
        <v>257</v>
      </c>
      <c r="D201" s="19">
        <v>24</v>
      </c>
      <c r="E201" s="21">
        <f t="shared" si="12"/>
        <v>0.14545454545454545</v>
      </c>
    </row>
    <row r="202" spans="3:8" x14ac:dyDescent="0.25">
      <c r="C202" s="16" t="s">
        <v>258</v>
      </c>
      <c r="D202" s="19">
        <v>95</v>
      </c>
      <c r="E202" s="21">
        <f t="shared" si="12"/>
        <v>0.5757575757575758</v>
      </c>
    </row>
    <row r="203" spans="3:8" x14ac:dyDescent="0.25">
      <c r="C203" s="16" t="s">
        <v>259</v>
      </c>
      <c r="D203" s="19">
        <v>22</v>
      </c>
      <c r="E203" s="21">
        <f t="shared" si="12"/>
        <v>0.13333333333333333</v>
      </c>
    </row>
    <row r="204" spans="3:8" ht="18.75" customHeight="1" x14ac:dyDescent="0.25">
      <c r="C204" s="94" t="s">
        <v>514</v>
      </c>
      <c r="D204" s="94"/>
      <c r="E204" s="94"/>
      <c r="F204" s="81"/>
      <c r="G204" s="81"/>
      <c r="H204" s="81"/>
    </row>
    <row r="205" spans="3:8" x14ac:dyDescent="0.25">
      <c r="C205" s="93"/>
      <c r="D205" s="93"/>
      <c r="E205" s="93"/>
      <c r="F205" s="81"/>
      <c r="G205" s="81"/>
      <c r="H205" s="81"/>
    </row>
    <row r="206" spans="3:8" x14ac:dyDescent="0.25"/>
    <row r="207" spans="3:8" ht="12.75" customHeight="1" x14ac:dyDescent="0.25">
      <c r="C207" s="78" t="s">
        <v>515</v>
      </c>
      <c r="D207" s="78"/>
      <c r="E207" s="78"/>
    </row>
    <row r="208" spans="3:8" ht="5.25" customHeight="1" x14ac:dyDescent="0.25">
      <c r="C208" s="23"/>
      <c r="D208" s="23"/>
      <c r="E208" s="23"/>
    </row>
    <row r="209" spans="3:5" x14ac:dyDescent="0.25">
      <c r="C209" s="15" t="s">
        <v>7</v>
      </c>
      <c r="D209" s="15" t="s">
        <v>40</v>
      </c>
      <c r="E209" s="15" t="s">
        <v>48</v>
      </c>
    </row>
    <row r="210" spans="3:5" ht="30.75" customHeight="1" x14ac:dyDescent="0.25">
      <c r="C210" s="16" t="s">
        <v>260</v>
      </c>
      <c r="D210" s="19">
        <v>23</v>
      </c>
      <c r="E210" s="21">
        <f>D210/$D$212</f>
        <v>0.1619718309859155</v>
      </c>
    </row>
    <row r="211" spans="3:5" ht="25.5" x14ac:dyDescent="0.25">
      <c r="C211" s="16" t="s">
        <v>261</v>
      </c>
      <c r="D211" s="19">
        <v>119</v>
      </c>
      <c r="E211" s="21">
        <f>D211/$D$212</f>
        <v>0.8380281690140845</v>
      </c>
    </row>
    <row r="212" spans="3:5" x14ac:dyDescent="0.25">
      <c r="C212" s="26" t="s">
        <v>375</v>
      </c>
      <c r="D212" s="20">
        <f>SUM(D210:D211)</f>
        <v>142</v>
      </c>
      <c r="E212" s="22">
        <f>SUM(E210:E211)</f>
        <v>1</v>
      </c>
    </row>
    <row r="213" spans="3:5" x14ac:dyDescent="0.25"/>
    <row r="214" spans="3:5" ht="12.75" customHeight="1" x14ac:dyDescent="0.25">
      <c r="C214" s="78" t="s">
        <v>516</v>
      </c>
      <c r="D214" s="78"/>
      <c r="E214" s="78"/>
    </row>
    <row r="215" spans="3:5" ht="5.25" customHeight="1" x14ac:dyDescent="0.25">
      <c r="C215" s="23"/>
      <c r="D215" s="23"/>
      <c r="E215" s="23"/>
    </row>
    <row r="216" spans="3:5" x14ac:dyDescent="0.25">
      <c r="C216" s="15" t="s">
        <v>7</v>
      </c>
      <c r="D216" s="15" t="s">
        <v>40</v>
      </c>
      <c r="E216" s="15" t="s">
        <v>48</v>
      </c>
    </row>
    <row r="217" spans="3:5" x14ac:dyDescent="0.25">
      <c r="C217" s="18" t="s">
        <v>41</v>
      </c>
      <c r="D217" s="19">
        <v>142</v>
      </c>
      <c r="E217" s="24">
        <f>D217/$D$219</f>
        <v>0.8606060606060606</v>
      </c>
    </row>
    <row r="218" spans="3:5" x14ac:dyDescent="0.25">
      <c r="C218" s="18" t="s">
        <v>42</v>
      </c>
      <c r="D218" s="19">
        <v>23</v>
      </c>
      <c r="E218" s="24">
        <f>D218/$D$219</f>
        <v>0.1393939393939394</v>
      </c>
    </row>
    <row r="219" spans="3:5" x14ac:dyDescent="0.25">
      <c r="C219" s="26" t="s">
        <v>375</v>
      </c>
      <c r="D219" s="20">
        <f>SUM(D217:D218)</f>
        <v>165</v>
      </c>
      <c r="E219" s="22">
        <f>SUM(E217:E218)</f>
        <v>1</v>
      </c>
    </row>
    <row r="220" spans="3:5" x14ac:dyDescent="0.25"/>
    <row r="221" spans="3:5" x14ac:dyDescent="0.25">
      <c r="C221" s="15" t="s">
        <v>263</v>
      </c>
      <c r="D221" s="15" t="s">
        <v>40</v>
      </c>
      <c r="E221" s="15" t="s">
        <v>48</v>
      </c>
    </row>
    <row r="222" spans="3:5" x14ac:dyDescent="0.25">
      <c r="C222" s="16" t="s">
        <v>264</v>
      </c>
      <c r="D222" s="19">
        <v>131</v>
      </c>
      <c r="E222" s="21">
        <f>D222/$D$217</f>
        <v>0.92253521126760563</v>
      </c>
    </row>
    <row r="223" spans="3:5" x14ac:dyDescent="0.25">
      <c r="C223" s="16" t="s">
        <v>265</v>
      </c>
      <c r="D223" s="19">
        <v>109</v>
      </c>
      <c r="E223" s="21">
        <f t="shared" ref="E223:E226" si="13">D223/$D$217</f>
        <v>0.76760563380281688</v>
      </c>
    </row>
    <row r="224" spans="3:5" ht="25.5" x14ac:dyDescent="0.25">
      <c r="C224" s="16" t="s">
        <v>266</v>
      </c>
      <c r="D224" s="19">
        <v>77</v>
      </c>
      <c r="E224" s="21">
        <f t="shared" si="13"/>
        <v>0.54225352112676062</v>
      </c>
    </row>
    <row r="225" spans="3:9" x14ac:dyDescent="0.25">
      <c r="C225" s="16" t="s">
        <v>267</v>
      </c>
      <c r="D225" s="19">
        <v>83</v>
      </c>
      <c r="E225" s="21">
        <f t="shared" si="13"/>
        <v>0.58450704225352113</v>
      </c>
    </row>
    <row r="226" spans="3:9" x14ac:dyDescent="0.25">
      <c r="C226" s="16" t="s">
        <v>116</v>
      </c>
      <c r="D226" s="19">
        <v>28</v>
      </c>
      <c r="E226" s="21">
        <f t="shared" si="13"/>
        <v>0.19718309859154928</v>
      </c>
    </row>
    <row r="227" spans="3:9" ht="12.75" customHeight="1" x14ac:dyDescent="0.25">
      <c r="C227" s="94" t="s">
        <v>523</v>
      </c>
      <c r="D227" s="94"/>
      <c r="E227" s="94"/>
    </row>
    <row r="228" spans="3:9" x14ac:dyDescent="0.25">
      <c r="C228" s="93"/>
      <c r="D228" s="93"/>
      <c r="E228" s="93"/>
    </row>
    <row r="229" spans="3:9" x14ac:dyDescent="0.25">
      <c r="C229" s="81"/>
      <c r="D229" s="81"/>
      <c r="E229" s="81"/>
    </row>
    <row r="230" spans="3:9" ht="24.75" customHeight="1" x14ac:dyDescent="0.25">
      <c r="C230" s="100" t="s">
        <v>517</v>
      </c>
      <c r="D230" s="100"/>
      <c r="E230" s="100"/>
      <c r="G230" s="100" t="s">
        <v>518</v>
      </c>
      <c r="H230" s="100"/>
      <c r="I230" s="100"/>
    </row>
    <row r="231" spans="3:9" ht="5.25" customHeight="1" x14ac:dyDescent="0.25">
      <c r="C231" s="78"/>
      <c r="D231" s="78"/>
      <c r="E231" s="78"/>
      <c r="G231" s="78"/>
      <c r="H231" s="78"/>
      <c r="I231" s="78"/>
    </row>
    <row r="232" spans="3:9" x14ac:dyDescent="0.25">
      <c r="C232" s="15" t="s">
        <v>7</v>
      </c>
      <c r="D232" s="15" t="s">
        <v>40</v>
      </c>
      <c r="E232" s="15" t="s">
        <v>48</v>
      </c>
      <c r="G232" s="15" t="s">
        <v>7</v>
      </c>
      <c r="H232" s="15" t="s">
        <v>40</v>
      </c>
      <c r="I232" s="15" t="s">
        <v>48</v>
      </c>
    </row>
    <row r="233" spans="3:9" x14ac:dyDescent="0.25">
      <c r="C233" s="18" t="s">
        <v>41</v>
      </c>
      <c r="D233" s="19">
        <v>97</v>
      </c>
      <c r="E233" s="24">
        <f>D233/$D$235</f>
        <v>0.58787878787878789</v>
      </c>
      <c r="G233" s="18" t="s">
        <v>41</v>
      </c>
      <c r="H233" s="19">
        <v>86</v>
      </c>
      <c r="I233" s="24">
        <f>H233/$H$235</f>
        <v>0.88659793814432986</v>
      </c>
    </row>
    <row r="234" spans="3:9" x14ac:dyDescent="0.25">
      <c r="C234" s="18" t="s">
        <v>42</v>
      </c>
      <c r="D234" s="19">
        <v>68</v>
      </c>
      <c r="E234" s="24">
        <f>D234/$D$235</f>
        <v>0.41212121212121211</v>
      </c>
      <c r="G234" s="18" t="s">
        <v>42</v>
      </c>
      <c r="H234" s="19">
        <v>11</v>
      </c>
      <c r="I234" s="24">
        <f>H234/$H$235</f>
        <v>0.1134020618556701</v>
      </c>
    </row>
    <row r="235" spans="3:9" x14ac:dyDescent="0.25">
      <c r="C235" s="26" t="s">
        <v>375</v>
      </c>
      <c r="D235" s="20">
        <f>SUM(D233:D234)</f>
        <v>165</v>
      </c>
      <c r="E235" s="22">
        <f>SUM(E233:E234)</f>
        <v>1</v>
      </c>
      <c r="G235" s="26" t="s">
        <v>375</v>
      </c>
      <c r="H235" s="20">
        <f>SUM(H233:H234)</f>
        <v>97</v>
      </c>
      <c r="I235" s="22">
        <f>SUM(I233:I234)</f>
        <v>1</v>
      </c>
    </row>
    <row r="236" spans="3:9" x14ac:dyDescent="0.25"/>
    <row r="237" spans="3:9" ht="12.75" customHeight="1" x14ac:dyDescent="0.25">
      <c r="C237" s="78" t="s">
        <v>519</v>
      </c>
      <c r="D237" s="78"/>
      <c r="E237" s="78"/>
    </row>
    <row r="238" spans="3:9" ht="5.25" customHeight="1" x14ac:dyDescent="0.25">
      <c r="C238" s="46"/>
      <c r="D238" s="46"/>
      <c r="E238" s="46"/>
    </row>
    <row r="239" spans="3:9" x14ac:dyDescent="0.25">
      <c r="C239" s="15" t="s">
        <v>7</v>
      </c>
      <c r="D239" s="15" t="s">
        <v>40</v>
      </c>
      <c r="E239" s="15" t="s">
        <v>48</v>
      </c>
    </row>
    <row r="240" spans="3:9" ht="25.5" x14ac:dyDescent="0.25">
      <c r="C240" s="16" t="s">
        <v>268</v>
      </c>
      <c r="D240" s="19">
        <v>71</v>
      </c>
      <c r="E240" s="21">
        <f>D240/$H$233</f>
        <v>0.82558139534883723</v>
      </c>
    </row>
    <row r="241" spans="3:5" x14ac:dyDescent="0.25">
      <c r="C241" s="16" t="s">
        <v>269</v>
      </c>
      <c r="D241" s="19">
        <v>43</v>
      </c>
      <c r="E241" s="21">
        <f t="shared" ref="E241:E246" si="14">D241/$H$233</f>
        <v>0.5</v>
      </c>
    </row>
    <row r="242" spans="3:5" x14ac:dyDescent="0.25">
      <c r="C242" s="16" t="s">
        <v>270</v>
      </c>
      <c r="D242" s="19">
        <v>44</v>
      </c>
      <c r="E242" s="21">
        <f t="shared" si="14"/>
        <v>0.51162790697674421</v>
      </c>
    </row>
    <row r="243" spans="3:5" x14ac:dyDescent="0.25">
      <c r="C243" s="16" t="s">
        <v>271</v>
      </c>
      <c r="D243" s="19">
        <v>54</v>
      </c>
      <c r="E243" s="21">
        <f t="shared" si="14"/>
        <v>0.62790697674418605</v>
      </c>
    </row>
    <row r="244" spans="3:5" ht="25.5" x14ac:dyDescent="0.25">
      <c r="C244" s="16" t="s">
        <v>272</v>
      </c>
      <c r="D244" s="19">
        <v>42</v>
      </c>
      <c r="E244" s="21">
        <f t="shared" si="14"/>
        <v>0.48837209302325579</v>
      </c>
    </row>
    <row r="245" spans="3:5" x14ac:dyDescent="0.25">
      <c r="C245" s="16" t="s">
        <v>273</v>
      </c>
      <c r="D245" s="19">
        <v>71</v>
      </c>
      <c r="E245" s="21">
        <f t="shared" si="14"/>
        <v>0.82558139534883723</v>
      </c>
    </row>
    <row r="246" spans="3:5" ht="25.5" x14ac:dyDescent="0.25">
      <c r="C246" s="16" t="s">
        <v>274</v>
      </c>
      <c r="D246" s="19">
        <v>65</v>
      </c>
      <c r="E246" s="21">
        <f t="shared" si="14"/>
        <v>0.7558139534883721</v>
      </c>
    </row>
    <row r="247" spans="3:5" x14ac:dyDescent="0.25">
      <c r="C247" s="93"/>
      <c r="D247" s="93"/>
      <c r="E247" s="93"/>
    </row>
    <row r="248" spans="3:5" x14ac:dyDescent="0.25"/>
    <row r="249" spans="3:5" x14ac:dyDescent="0.25">
      <c r="C249" s="93" t="s">
        <v>603</v>
      </c>
      <c r="D249" s="93"/>
      <c r="E249" s="93"/>
    </row>
  </sheetData>
  <mergeCells count="30">
    <mergeCell ref="C42:E42"/>
    <mergeCell ref="C85:D85"/>
    <mergeCell ref="C88:D88"/>
    <mergeCell ref="I173:K173"/>
    <mergeCell ref="G173:H173"/>
    <mergeCell ref="C89:F89"/>
    <mergeCell ref="C76:D76"/>
    <mergeCell ref="C77:D77"/>
    <mergeCell ref="C78:D78"/>
    <mergeCell ref="C79:D79"/>
    <mergeCell ref="C80:D80"/>
    <mergeCell ref="C81:D81"/>
    <mergeCell ref="C82:D82"/>
    <mergeCell ref="C83:D83"/>
    <mergeCell ref="C84:D84"/>
    <mergeCell ref="C86:D86"/>
    <mergeCell ref="C87:D87"/>
    <mergeCell ref="C140:E140"/>
    <mergeCell ref="C174:D174"/>
    <mergeCell ref="E173:F173"/>
    <mergeCell ref="C178:D178"/>
    <mergeCell ref="C175:D175"/>
    <mergeCell ref="C176:D176"/>
    <mergeCell ref="C177:D177"/>
    <mergeCell ref="C249:E249"/>
    <mergeCell ref="C230:E230"/>
    <mergeCell ref="C204:E205"/>
    <mergeCell ref="C227:E228"/>
    <mergeCell ref="G230:I230"/>
    <mergeCell ref="C247:E247"/>
  </mergeCells>
  <hyperlinks>
    <hyperlink ref="K3" location="Índice!A1" display="Índice" xr:uid="{41542EE8-8DFE-4527-AF9B-6ECE1F47238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211C-AF85-4FBC-A07A-EFA6B7BDE305}">
  <dimension ref="A1:N141"/>
  <sheetViews>
    <sheetView showGridLines="0" zoomScaleNormal="100" workbookViewId="0">
      <selection activeCell="N3" sqref="N3"/>
    </sheetView>
  </sheetViews>
  <sheetFormatPr baseColWidth="10" defaultColWidth="0" defaultRowHeight="12.75" zeroHeight="1" x14ac:dyDescent="0.25"/>
  <cols>
    <col min="1" max="1" width="1.28515625" style="1" customWidth="1"/>
    <col min="2" max="2" width="5.7109375" style="1" customWidth="1"/>
    <col min="3" max="3" width="46.140625" style="1" customWidth="1"/>
    <col min="4" max="4" width="12.7109375" style="1" bestFit="1" customWidth="1"/>
    <col min="5" max="5" width="12" style="1" customWidth="1"/>
    <col min="6" max="6" width="12.7109375" style="1" bestFit="1" customWidth="1"/>
    <col min="7" max="7" width="11.5703125" style="1" bestFit="1" customWidth="1"/>
    <col min="8" max="8" width="12.7109375" style="1" bestFit="1" customWidth="1"/>
    <col min="9" max="9" width="11.5703125" style="1" bestFit="1" customWidth="1"/>
    <col min="10" max="10" width="12.7109375" style="1" bestFit="1" customWidth="1"/>
    <col min="11" max="14" width="11.42578125" style="1" customWidth="1"/>
    <col min="15" max="16384" width="11.42578125" style="1" hidden="1"/>
  </cols>
  <sheetData>
    <row r="1" spans="2:14" x14ac:dyDescent="0.25"/>
    <row r="2" spans="2:14" x14ac:dyDescent="0.25"/>
    <row r="3" spans="2:14" ht="14.25" x14ac:dyDescent="0.25">
      <c r="N3" s="74" t="s">
        <v>453</v>
      </c>
    </row>
    <row r="4" spans="2:14" ht="12.75" customHeight="1" x14ac:dyDescent="0.25">
      <c r="B4" s="71"/>
      <c r="C4" s="71"/>
      <c r="D4" s="71"/>
      <c r="E4" s="71"/>
      <c r="F4" s="71"/>
      <c r="G4" s="71"/>
      <c r="H4" s="71"/>
      <c r="I4" s="71"/>
      <c r="J4" s="71"/>
      <c r="K4" s="71"/>
      <c r="L4" s="71"/>
      <c r="M4" s="71"/>
    </row>
    <row r="5" spans="2:14" ht="12.75" customHeight="1" x14ac:dyDescent="0.25">
      <c r="B5" s="71"/>
      <c r="C5" s="71"/>
      <c r="D5" s="71"/>
      <c r="E5" s="71"/>
      <c r="F5" s="71"/>
      <c r="G5" s="71"/>
      <c r="H5" s="71"/>
      <c r="I5" s="71"/>
      <c r="J5" s="71"/>
      <c r="K5" s="71"/>
      <c r="L5" s="71"/>
      <c r="M5" s="71"/>
    </row>
    <row r="6" spans="2:14" x14ac:dyDescent="0.25"/>
    <row r="7" spans="2:14" x14ac:dyDescent="0.25">
      <c r="C7" s="78" t="s">
        <v>524</v>
      </c>
      <c r="D7" s="78"/>
      <c r="E7" s="78"/>
      <c r="F7" s="78"/>
      <c r="G7" s="78"/>
      <c r="H7" s="78"/>
    </row>
    <row r="8" spans="2:14" ht="5.25" customHeight="1" x14ac:dyDescent="0.25">
      <c r="C8" s="78"/>
      <c r="D8" s="78"/>
      <c r="E8" s="78"/>
      <c r="F8" s="78"/>
      <c r="G8" s="78"/>
      <c r="H8" s="78"/>
    </row>
    <row r="9" spans="2:14" ht="30.75" customHeight="1" x14ac:dyDescent="0.25">
      <c r="C9" s="46"/>
      <c r="D9" s="97" t="s">
        <v>278</v>
      </c>
      <c r="E9" s="97"/>
      <c r="F9" s="97" t="s">
        <v>276</v>
      </c>
      <c r="G9" s="97"/>
      <c r="H9" s="97" t="s">
        <v>277</v>
      </c>
      <c r="I9" s="97"/>
    </row>
    <row r="10" spans="2:14" x14ac:dyDescent="0.25">
      <c r="C10" s="15" t="s">
        <v>96</v>
      </c>
      <c r="D10" s="15" t="s">
        <v>40</v>
      </c>
      <c r="E10" s="15" t="s">
        <v>48</v>
      </c>
      <c r="F10" s="15" t="s">
        <v>40</v>
      </c>
      <c r="G10" s="15" t="s">
        <v>48</v>
      </c>
      <c r="H10" s="15" t="s">
        <v>40</v>
      </c>
      <c r="I10" s="15" t="s">
        <v>48</v>
      </c>
    </row>
    <row r="11" spans="2:14" ht="51" x14ac:dyDescent="0.25">
      <c r="C11" s="16" t="s">
        <v>397</v>
      </c>
      <c r="D11" s="47">
        <v>150</v>
      </c>
      <c r="E11" s="21">
        <f>D11/165</f>
        <v>0.90909090909090906</v>
      </c>
      <c r="F11" s="19">
        <v>138</v>
      </c>
      <c r="G11" s="21">
        <f>F11/D11</f>
        <v>0.92</v>
      </c>
      <c r="H11" s="19">
        <v>134</v>
      </c>
      <c r="I11" s="21">
        <f>H11/D11</f>
        <v>0.89333333333333331</v>
      </c>
    </row>
    <row r="12" spans="2:14" x14ac:dyDescent="0.25">
      <c r="C12" s="16" t="s">
        <v>398</v>
      </c>
      <c r="D12" s="47">
        <v>71</v>
      </c>
      <c r="E12" s="21">
        <f t="shared" ref="E12:E40" si="0">D12/165</f>
        <v>0.4303030303030303</v>
      </c>
      <c r="F12" s="19">
        <v>56</v>
      </c>
      <c r="G12" s="21">
        <f t="shared" ref="G12:G40" si="1">F12/D12</f>
        <v>0.78873239436619713</v>
      </c>
      <c r="H12" s="19">
        <v>54</v>
      </c>
      <c r="I12" s="21">
        <f t="shared" ref="I12:I40" si="2">H12/D12</f>
        <v>0.76056338028169013</v>
      </c>
    </row>
    <row r="13" spans="2:14" ht="38.25" x14ac:dyDescent="0.25">
      <c r="C13" s="16" t="s">
        <v>399</v>
      </c>
      <c r="D13" s="47">
        <v>110</v>
      </c>
      <c r="E13" s="21">
        <f t="shared" si="0"/>
        <v>0.66666666666666663</v>
      </c>
      <c r="F13" s="19">
        <v>88</v>
      </c>
      <c r="G13" s="21">
        <f t="shared" si="1"/>
        <v>0.8</v>
      </c>
      <c r="H13" s="19">
        <v>90</v>
      </c>
      <c r="I13" s="21">
        <f t="shared" si="2"/>
        <v>0.81818181818181823</v>
      </c>
    </row>
    <row r="14" spans="2:14" ht="25.5" x14ac:dyDescent="0.25">
      <c r="C14" s="16" t="s">
        <v>400</v>
      </c>
      <c r="D14" s="47">
        <v>114</v>
      </c>
      <c r="E14" s="21">
        <f t="shared" si="0"/>
        <v>0.69090909090909092</v>
      </c>
      <c r="F14" s="19">
        <v>94</v>
      </c>
      <c r="G14" s="21">
        <f t="shared" si="1"/>
        <v>0.82456140350877194</v>
      </c>
      <c r="H14" s="19">
        <v>95</v>
      </c>
      <c r="I14" s="21">
        <f t="shared" si="2"/>
        <v>0.83333333333333337</v>
      </c>
    </row>
    <row r="15" spans="2:14" x14ac:dyDescent="0.25">
      <c r="C15" s="16" t="s">
        <v>401</v>
      </c>
      <c r="D15" s="47">
        <v>111</v>
      </c>
      <c r="E15" s="21">
        <f t="shared" si="0"/>
        <v>0.67272727272727273</v>
      </c>
      <c r="F15" s="19">
        <v>88</v>
      </c>
      <c r="G15" s="21">
        <f t="shared" si="1"/>
        <v>0.7927927927927928</v>
      </c>
      <c r="H15" s="19">
        <v>91</v>
      </c>
      <c r="I15" s="21">
        <f t="shared" si="2"/>
        <v>0.81981981981981977</v>
      </c>
    </row>
    <row r="16" spans="2:14" ht="38.25" x14ac:dyDescent="0.25">
      <c r="C16" s="16" t="s">
        <v>402</v>
      </c>
      <c r="D16" s="47">
        <v>64</v>
      </c>
      <c r="E16" s="21">
        <f t="shared" si="0"/>
        <v>0.38787878787878788</v>
      </c>
      <c r="F16" s="19">
        <v>47</v>
      </c>
      <c r="G16" s="21">
        <f t="shared" si="1"/>
        <v>0.734375</v>
      </c>
      <c r="H16" s="19">
        <v>48</v>
      </c>
      <c r="I16" s="21">
        <f t="shared" si="2"/>
        <v>0.75</v>
      </c>
    </row>
    <row r="17" spans="3:9" x14ac:dyDescent="0.25">
      <c r="C17" s="16" t="s">
        <v>403</v>
      </c>
      <c r="D17" s="47">
        <v>73</v>
      </c>
      <c r="E17" s="21">
        <f t="shared" si="0"/>
        <v>0.44242424242424244</v>
      </c>
      <c r="F17" s="19">
        <v>56</v>
      </c>
      <c r="G17" s="21">
        <f t="shared" si="1"/>
        <v>0.76712328767123283</v>
      </c>
      <c r="H17" s="19">
        <v>57</v>
      </c>
      <c r="I17" s="21">
        <f t="shared" si="2"/>
        <v>0.78082191780821919</v>
      </c>
    </row>
    <row r="18" spans="3:9" x14ac:dyDescent="0.25">
      <c r="C18" s="16" t="s">
        <v>404</v>
      </c>
      <c r="D18" s="47">
        <v>112</v>
      </c>
      <c r="E18" s="21">
        <f t="shared" si="0"/>
        <v>0.67878787878787883</v>
      </c>
      <c r="F18" s="19">
        <v>95</v>
      </c>
      <c r="G18" s="21">
        <f t="shared" si="1"/>
        <v>0.8482142857142857</v>
      </c>
      <c r="H18" s="19">
        <v>98</v>
      </c>
      <c r="I18" s="21">
        <f t="shared" si="2"/>
        <v>0.875</v>
      </c>
    </row>
    <row r="19" spans="3:9" ht="25.5" x14ac:dyDescent="0.25">
      <c r="C19" s="16" t="s">
        <v>405</v>
      </c>
      <c r="D19" s="47">
        <v>61</v>
      </c>
      <c r="E19" s="21">
        <f t="shared" si="0"/>
        <v>0.36969696969696969</v>
      </c>
      <c r="F19" s="19">
        <v>47</v>
      </c>
      <c r="G19" s="21">
        <f t="shared" si="1"/>
        <v>0.77049180327868849</v>
      </c>
      <c r="H19" s="19">
        <v>43</v>
      </c>
      <c r="I19" s="21">
        <f t="shared" si="2"/>
        <v>0.70491803278688525</v>
      </c>
    </row>
    <row r="20" spans="3:9" ht="25.5" x14ac:dyDescent="0.25">
      <c r="C20" s="16" t="s">
        <v>406</v>
      </c>
      <c r="D20" s="47">
        <v>51</v>
      </c>
      <c r="E20" s="21">
        <f t="shared" si="0"/>
        <v>0.30909090909090908</v>
      </c>
      <c r="F20" s="19">
        <v>37</v>
      </c>
      <c r="G20" s="21">
        <f t="shared" si="1"/>
        <v>0.72549019607843135</v>
      </c>
      <c r="H20" s="19">
        <v>35</v>
      </c>
      <c r="I20" s="21">
        <f t="shared" si="2"/>
        <v>0.68627450980392157</v>
      </c>
    </row>
    <row r="21" spans="3:9" x14ac:dyDescent="0.25">
      <c r="C21" s="16" t="s">
        <v>407</v>
      </c>
      <c r="D21" s="47">
        <v>98</v>
      </c>
      <c r="E21" s="21">
        <f t="shared" si="0"/>
        <v>0.59393939393939399</v>
      </c>
      <c r="F21" s="19">
        <v>76</v>
      </c>
      <c r="G21" s="21">
        <f t="shared" si="1"/>
        <v>0.77551020408163263</v>
      </c>
      <c r="H21" s="19">
        <v>74</v>
      </c>
      <c r="I21" s="21">
        <f t="shared" si="2"/>
        <v>0.75510204081632648</v>
      </c>
    </row>
    <row r="22" spans="3:9" ht="25.5" x14ac:dyDescent="0.25">
      <c r="C22" s="16" t="s">
        <v>408</v>
      </c>
      <c r="D22" s="47">
        <v>106</v>
      </c>
      <c r="E22" s="21">
        <f t="shared" si="0"/>
        <v>0.64242424242424245</v>
      </c>
      <c r="F22" s="19">
        <v>84</v>
      </c>
      <c r="G22" s="21">
        <f t="shared" si="1"/>
        <v>0.79245283018867929</v>
      </c>
      <c r="H22" s="19">
        <v>89</v>
      </c>
      <c r="I22" s="21">
        <f t="shared" si="2"/>
        <v>0.839622641509434</v>
      </c>
    </row>
    <row r="23" spans="3:9" x14ac:dyDescent="0.25">
      <c r="C23" s="16" t="s">
        <v>409</v>
      </c>
      <c r="D23" s="47">
        <v>40</v>
      </c>
      <c r="E23" s="21">
        <f t="shared" si="0"/>
        <v>0.24242424242424243</v>
      </c>
      <c r="F23" s="19">
        <v>24</v>
      </c>
      <c r="G23" s="21">
        <f t="shared" si="1"/>
        <v>0.6</v>
      </c>
      <c r="H23" s="19">
        <v>27</v>
      </c>
      <c r="I23" s="21">
        <f t="shared" si="2"/>
        <v>0.67500000000000004</v>
      </c>
    </row>
    <row r="24" spans="3:9" x14ac:dyDescent="0.25">
      <c r="C24" s="16" t="s">
        <v>410</v>
      </c>
      <c r="D24" s="19">
        <v>81</v>
      </c>
      <c r="E24" s="21">
        <f t="shared" si="0"/>
        <v>0.49090909090909091</v>
      </c>
      <c r="F24" s="19">
        <v>59</v>
      </c>
      <c r="G24" s="21">
        <f t="shared" si="1"/>
        <v>0.72839506172839508</v>
      </c>
      <c r="H24" s="19">
        <v>58</v>
      </c>
      <c r="I24" s="21">
        <f t="shared" si="2"/>
        <v>0.71604938271604934</v>
      </c>
    </row>
    <row r="25" spans="3:9" x14ac:dyDescent="0.25">
      <c r="C25" s="16" t="s">
        <v>411</v>
      </c>
      <c r="D25" s="19">
        <v>97</v>
      </c>
      <c r="E25" s="21">
        <f t="shared" si="0"/>
        <v>0.58787878787878789</v>
      </c>
      <c r="F25" s="19">
        <v>66</v>
      </c>
      <c r="G25" s="21">
        <f t="shared" si="1"/>
        <v>0.68041237113402064</v>
      </c>
      <c r="H25" s="19">
        <v>76</v>
      </c>
      <c r="I25" s="21">
        <f t="shared" si="2"/>
        <v>0.78350515463917525</v>
      </c>
    </row>
    <row r="26" spans="3:9" x14ac:dyDescent="0.25">
      <c r="C26" s="16" t="s">
        <v>412</v>
      </c>
      <c r="D26" s="19">
        <v>78</v>
      </c>
      <c r="E26" s="21">
        <f t="shared" si="0"/>
        <v>0.47272727272727272</v>
      </c>
      <c r="F26" s="19">
        <v>48</v>
      </c>
      <c r="G26" s="21">
        <f t="shared" si="1"/>
        <v>0.61538461538461542</v>
      </c>
      <c r="H26" s="19">
        <v>62</v>
      </c>
      <c r="I26" s="21">
        <f t="shared" si="2"/>
        <v>0.79487179487179482</v>
      </c>
    </row>
    <row r="27" spans="3:9" ht="25.5" x14ac:dyDescent="0.25">
      <c r="C27" s="16" t="s">
        <v>413</v>
      </c>
      <c r="D27" s="19">
        <v>50</v>
      </c>
      <c r="E27" s="21">
        <f t="shared" si="0"/>
        <v>0.30303030303030304</v>
      </c>
      <c r="F27" s="19">
        <v>33</v>
      </c>
      <c r="G27" s="21">
        <f t="shared" si="1"/>
        <v>0.66</v>
      </c>
      <c r="H27" s="19">
        <v>38</v>
      </c>
      <c r="I27" s="21">
        <f t="shared" si="2"/>
        <v>0.76</v>
      </c>
    </row>
    <row r="28" spans="3:9" ht="25.5" x14ac:dyDescent="0.25">
      <c r="C28" s="16" t="s">
        <v>414</v>
      </c>
      <c r="D28" s="19">
        <v>100</v>
      </c>
      <c r="E28" s="21">
        <f t="shared" si="0"/>
        <v>0.60606060606060608</v>
      </c>
      <c r="F28" s="19">
        <v>73</v>
      </c>
      <c r="G28" s="21">
        <f t="shared" si="1"/>
        <v>0.73</v>
      </c>
      <c r="H28" s="19">
        <v>82</v>
      </c>
      <c r="I28" s="21">
        <f t="shared" si="2"/>
        <v>0.82</v>
      </c>
    </row>
    <row r="29" spans="3:9" ht="25.5" x14ac:dyDescent="0.25">
      <c r="C29" s="16" t="s">
        <v>415</v>
      </c>
      <c r="D29" s="19">
        <v>86</v>
      </c>
      <c r="E29" s="21">
        <f t="shared" si="0"/>
        <v>0.52121212121212124</v>
      </c>
      <c r="F29" s="19">
        <v>63</v>
      </c>
      <c r="G29" s="21">
        <f t="shared" si="1"/>
        <v>0.73255813953488369</v>
      </c>
      <c r="H29" s="19">
        <v>69</v>
      </c>
      <c r="I29" s="21">
        <f t="shared" si="2"/>
        <v>0.80232558139534882</v>
      </c>
    </row>
    <row r="30" spans="3:9" ht="25.5" x14ac:dyDescent="0.25">
      <c r="C30" s="16" t="s">
        <v>416</v>
      </c>
      <c r="D30" s="19">
        <v>33</v>
      </c>
      <c r="E30" s="21">
        <f t="shared" si="0"/>
        <v>0.2</v>
      </c>
      <c r="F30" s="19">
        <v>17</v>
      </c>
      <c r="G30" s="21">
        <f t="shared" si="1"/>
        <v>0.51515151515151514</v>
      </c>
      <c r="H30" s="19">
        <v>20</v>
      </c>
      <c r="I30" s="21">
        <f t="shared" si="2"/>
        <v>0.60606060606060608</v>
      </c>
    </row>
    <row r="31" spans="3:9" x14ac:dyDescent="0.25">
      <c r="C31" s="16" t="s">
        <v>417</v>
      </c>
      <c r="D31" s="19">
        <v>78</v>
      </c>
      <c r="E31" s="21">
        <f t="shared" si="0"/>
        <v>0.47272727272727272</v>
      </c>
      <c r="F31" s="19">
        <v>52</v>
      </c>
      <c r="G31" s="21">
        <f t="shared" si="1"/>
        <v>0.66666666666666663</v>
      </c>
      <c r="H31" s="19">
        <v>57</v>
      </c>
      <c r="I31" s="21">
        <f t="shared" si="2"/>
        <v>0.73076923076923073</v>
      </c>
    </row>
    <row r="32" spans="3:9" ht="25.5" x14ac:dyDescent="0.25">
      <c r="C32" s="16" t="s">
        <v>418</v>
      </c>
      <c r="D32" s="19">
        <v>81</v>
      </c>
      <c r="E32" s="21">
        <f t="shared" si="0"/>
        <v>0.49090909090909091</v>
      </c>
      <c r="F32" s="19">
        <v>66</v>
      </c>
      <c r="G32" s="21">
        <f t="shared" si="1"/>
        <v>0.81481481481481477</v>
      </c>
      <c r="H32" s="19">
        <v>65</v>
      </c>
      <c r="I32" s="21">
        <f t="shared" si="2"/>
        <v>0.80246913580246915</v>
      </c>
    </row>
    <row r="33" spans="3:9" x14ac:dyDescent="0.25">
      <c r="C33" s="16" t="s">
        <v>419</v>
      </c>
      <c r="D33" s="19">
        <v>90</v>
      </c>
      <c r="E33" s="21">
        <f t="shared" si="0"/>
        <v>0.54545454545454541</v>
      </c>
      <c r="F33" s="19">
        <v>68</v>
      </c>
      <c r="G33" s="21">
        <f t="shared" si="1"/>
        <v>0.75555555555555554</v>
      </c>
      <c r="H33" s="19">
        <v>68</v>
      </c>
      <c r="I33" s="21">
        <f t="shared" si="2"/>
        <v>0.75555555555555554</v>
      </c>
    </row>
    <row r="34" spans="3:9" ht="25.5" x14ac:dyDescent="0.25">
      <c r="C34" s="16" t="s">
        <v>420</v>
      </c>
      <c r="D34" s="19">
        <v>72</v>
      </c>
      <c r="E34" s="21">
        <f t="shared" si="0"/>
        <v>0.43636363636363634</v>
      </c>
      <c r="F34" s="19">
        <v>55</v>
      </c>
      <c r="G34" s="21">
        <f t="shared" si="1"/>
        <v>0.76388888888888884</v>
      </c>
      <c r="H34" s="19">
        <v>54</v>
      </c>
      <c r="I34" s="21">
        <f t="shared" si="2"/>
        <v>0.75</v>
      </c>
    </row>
    <row r="35" spans="3:9" ht="25.5" x14ac:dyDescent="0.25">
      <c r="C35" s="16" t="s">
        <v>421</v>
      </c>
      <c r="D35" s="19">
        <v>100</v>
      </c>
      <c r="E35" s="21">
        <f t="shared" si="0"/>
        <v>0.60606060606060608</v>
      </c>
      <c r="F35" s="19">
        <v>81</v>
      </c>
      <c r="G35" s="21">
        <f t="shared" si="1"/>
        <v>0.81</v>
      </c>
      <c r="H35" s="19">
        <v>82</v>
      </c>
      <c r="I35" s="21">
        <f t="shared" si="2"/>
        <v>0.82</v>
      </c>
    </row>
    <row r="36" spans="3:9" ht="25.5" x14ac:dyDescent="0.25">
      <c r="C36" s="16" t="s">
        <v>422</v>
      </c>
      <c r="D36" s="19">
        <v>91</v>
      </c>
      <c r="E36" s="21">
        <f t="shared" si="0"/>
        <v>0.55151515151515151</v>
      </c>
      <c r="F36" s="19">
        <v>65</v>
      </c>
      <c r="G36" s="21">
        <f t="shared" si="1"/>
        <v>0.7142857142857143</v>
      </c>
      <c r="H36" s="19">
        <v>69</v>
      </c>
      <c r="I36" s="21">
        <f t="shared" si="2"/>
        <v>0.75824175824175821</v>
      </c>
    </row>
    <row r="37" spans="3:9" x14ac:dyDescent="0.25">
      <c r="C37" s="16" t="s">
        <v>423</v>
      </c>
      <c r="D37" s="19">
        <v>101</v>
      </c>
      <c r="E37" s="21">
        <f t="shared" si="0"/>
        <v>0.61212121212121207</v>
      </c>
      <c r="F37" s="19">
        <v>83</v>
      </c>
      <c r="G37" s="21">
        <f t="shared" si="1"/>
        <v>0.82178217821782173</v>
      </c>
      <c r="H37" s="19">
        <v>86</v>
      </c>
      <c r="I37" s="21">
        <f t="shared" si="2"/>
        <v>0.85148514851485146</v>
      </c>
    </row>
    <row r="38" spans="3:9" ht="25.5" x14ac:dyDescent="0.25">
      <c r="C38" s="16" t="s">
        <v>424</v>
      </c>
      <c r="D38" s="19">
        <v>69</v>
      </c>
      <c r="E38" s="21">
        <f t="shared" si="0"/>
        <v>0.41818181818181815</v>
      </c>
      <c r="F38" s="19">
        <v>45</v>
      </c>
      <c r="G38" s="21">
        <f t="shared" si="1"/>
        <v>0.65217391304347827</v>
      </c>
      <c r="H38" s="19">
        <v>53</v>
      </c>
      <c r="I38" s="21">
        <f t="shared" si="2"/>
        <v>0.76811594202898548</v>
      </c>
    </row>
    <row r="39" spans="3:9" ht="38.25" x14ac:dyDescent="0.25">
      <c r="C39" s="16" t="s">
        <v>425</v>
      </c>
      <c r="D39" s="19">
        <v>51</v>
      </c>
      <c r="E39" s="21">
        <f t="shared" si="0"/>
        <v>0.30909090909090908</v>
      </c>
      <c r="F39" s="19">
        <v>37</v>
      </c>
      <c r="G39" s="21">
        <f t="shared" si="1"/>
        <v>0.72549019607843135</v>
      </c>
      <c r="H39" s="19">
        <v>38</v>
      </c>
      <c r="I39" s="21">
        <f t="shared" si="2"/>
        <v>0.74509803921568629</v>
      </c>
    </row>
    <row r="40" spans="3:9" x14ac:dyDescent="0.25">
      <c r="C40" s="16" t="s">
        <v>426</v>
      </c>
      <c r="D40" s="19">
        <v>70</v>
      </c>
      <c r="E40" s="21">
        <f t="shared" si="0"/>
        <v>0.42424242424242425</v>
      </c>
      <c r="F40" s="19">
        <v>53</v>
      </c>
      <c r="G40" s="21">
        <f t="shared" si="1"/>
        <v>0.75714285714285712</v>
      </c>
      <c r="H40" s="19">
        <v>51</v>
      </c>
      <c r="I40" s="21">
        <f t="shared" si="2"/>
        <v>0.72857142857142854</v>
      </c>
    </row>
    <row r="41" spans="3:9" x14ac:dyDescent="0.25">
      <c r="C41" s="58"/>
      <c r="D41" s="3"/>
      <c r="E41" s="63"/>
      <c r="F41" s="3"/>
      <c r="G41" s="63"/>
      <c r="H41" s="3"/>
      <c r="I41" s="63"/>
    </row>
    <row r="42" spans="3:9" ht="12.75" customHeight="1" x14ac:dyDescent="0.25">
      <c r="C42" s="78" t="s">
        <v>525</v>
      </c>
      <c r="D42" s="78"/>
      <c r="E42" s="78"/>
    </row>
    <row r="43" spans="3:9" ht="5.25" customHeight="1" x14ac:dyDescent="0.25">
      <c r="C43" s="46"/>
      <c r="D43" s="46"/>
      <c r="E43" s="46"/>
    </row>
    <row r="44" spans="3:9" x14ac:dyDescent="0.25">
      <c r="C44" s="15" t="s">
        <v>7</v>
      </c>
      <c r="D44" s="15" t="s">
        <v>40</v>
      </c>
      <c r="E44" s="15" t="s">
        <v>48</v>
      </c>
    </row>
    <row r="45" spans="3:9" ht="25.5" x14ac:dyDescent="0.25">
      <c r="C45" s="16" t="s">
        <v>279</v>
      </c>
      <c r="D45" s="19">
        <v>106</v>
      </c>
      <c r="E45" s="21">
        <f>D45/165</f>
        <v>0.64242424242424245</v>
      </c>
    </row>
    <row r="46" spans="3:9" x14ac:dyDescent="0.25">
      <c r="C46" s="16" t="s">
        <v>280</v>
      </c>
      <c r="D46" s="19">
        <v>93</v>
      </c>
      <c r="E46" s="21">
        <f t="shared" ref="E46:E50" si="3">D46/165</f>
        <v>0.5636363636363636</v>
      </c>
    </row>
    <row r="47" spans="3:9" ht="25.5" x14ac:dyDescent="0.25">
      <c r="C47" s="16" t="s">
        <v>281</v>
      </c>
      <c r="D47" s="19">
        <v>87</v>
      </c>
      <c r="E47" s="21">
        <f t="shared" si="3"/>
        <v>0.52727272727272723</v>
      </c>
    </row>
    <row r="48" spans="3:9" x14ac:dyDescent="0.25">
      <c r="C48" s="16" t="s">
        <v>282</v>
      </c>
      <c r="D48" s="19">
        <v>103</v>
      </c>
      <c r="E48" s="21">
        <f t="shared" si="3"/>
        <v>0.62424242424242427</v>
      </c>
    </row>
    <row r="49" spans="3:11" x14ac:dyDescent="0.25">
      <c r="C49" s="16" t="s">
        <v>283</v>
      </c>
      <c r="D49" s="19">
        <v>92</v>
      </c>
      <c r="E49" s="21">
        <f t="shared" si="3"/>
        <v>0.55757575757575761</v>
      </c>
    </row>
    <row r="50" spans="3:11" ht="25.5" x14ac:dyDescent="0.25">
      <c r="C50" s="16" t="s">
        <v>284</v>
      </c>
      <c r="D50" s="19">
        <v>129</v>
      </c>
      <c r="E50" s="21">
        <f t="shared" si="3"/>
        <v>0.78181818181818186</v>
      </c>
    </row>
    <row r="51" spans="3:11" x14ac:dyDescent="0.25"/>
    <row r="52" spans="3:11" ht="12.75" customHeight="1" x14ac:dyDescent="0.25">
      <c r="C52" s="78" t="s">
        <v>526</v>
      </c>
      <c r="D52" s="78"/>
      <c r="E52" s="78"/>
    </row>
    <row r="53" spans="3:11" ht="5.25" customHeight="1" x14ac:dyDescent="0.25">
      <c r="C53" s="23"/>
      <c r="D53" s="23"/>
      <c r="E53" s="23"/>
    </row>
    <row r="54" spans="3:11" x14ac:dyDescent="0.25">
      <c r="C54" s="15" t="s">
        <v>7</v>
      </c>
      <c r="D54" s="15" t="s">
        <v>40</v>
      </c>
      <c r="E54" s="15" t="s">
        <v>48</v>
      </c>
    </row>
    <row r="55" spans="3:11" x14ac:dyDescent="0.25">
      <c r="C55" s="16" t="s">
        <v>285</v>
      </c>
      <c r="D55" s="19">
        <v>107</v>
      </c>
      <c r="E55" s="21">
        <f>D55/165</f>
        <v>0.64848484848484844</v>
      </c>
    </row>
    <row r="56" spans="3:11" ht="25.5" x14ac:dyDescent="0.25">
      <c r="C56" s="16" t="s">
        <v>286</v>
      </c>
      <c r="D56" s="19">
        <v>129</v>
      </c>
      <c r="E56" s="21">
        <f t="shared" ref="E56:E57" si="4">D56/165</f>
        <v>0.78181818181818186</v>
      </c>
    </row>
    <row r="57" spans="3:11" ht="25.5" x14ac:dyDescent="0.25">
      <c r="C57" s="16" t="s">
        <v>287</v>
      </c>
      <c r="D57" s="19">
        <v>105</v>
      </c>
      <c r="E57" s="21">
        <f t="shared" si="4"/>
        <v>0.63636363636363635</v>
      </c>
    </row>
    <row r="58" spans="3:11" x14ac:dyDescent="0.25"/>
    <row r="59" spans="3:11" ht="12.75" customHeight="1" x14ac:dyDescent="0.25">
      <c r="C59" s="78" t="s">
        <v>527</v>
      </c>
      <c r="D59" s="78"/>
      <c r="E59" s="78"/>
      <c r="F59" s="78"/>
      <c r="G59" s="78"/>
      <c r="H59" s="78"/>
      <c r="I59" s="78"/>
      <c r="J59" s="78"/>
      <c r="K59" s="78"/>
    </row>
    <row r="60" spans="3:11" ht="5.25" customHeight="1" x14ac:dyDescent="0.25">
      <c r="C60" s="23"/>
      <c r="D60" s="23"/>
      <c r="E60" s="23"/>
      <c r="F60" s="23"/>
      <c r="G60" s="23"/>
      <c r="H60" s="23"/>
      <c r="I60" s="23"/>
      <c r="J60" s="23"/>
      <c r="K60" s="23"/>
    </row>
    <row r="61" spans="3:11" x14ac:dyDescent="0.25">
      <c r="D61" s="97" t="s">
        <v>293</v>
      </c>
      <c r="E61" s="97"/>
      <c r="F61" s="97" t="s">
        <v>294</v>
      </c>
      <c r="G61" s="97"/>
      <c r="H61" s="97" t="s">
        <v>295</v>
      </c>
      <c r="I61" s="97"/>
      <c r="J61" s="97" t="s">
        <v>296</v>
      </c>
      <c r="K61" s="97"/>
    </row>
    <row r="62" spans="3:11" x14ac:dyDescent="0.25">
      <c r="C62" s="15" t="s">
        <v>297</v>
      </c>
      <c r="D62" s="15" t="s">
        <v>40</v>
      </c>
      <c r="E62" s="15" t="s">
        <v>48</v>
      </c>
      <c r="F62" s="15" t="s">
        <v>40</v>
      </c>
      <c r="G62" s="15" t="s">
        <v>48</v>
      </c>
      <c r="H62" s="15" t="s">
        <v>40</v>
      </c>
      <c r="I62" s="15" t="s">
        <v>48</v>
      </c>
      <c r="J62" s="15" t="s">
        <v>40</v>
      </c>
      <c r="K62" s="15" t="s">
        <v>48</v>
      </c>
    </row>
    <row r="63" spans="3:11" x14ac:dyDescent="0.25">
      <c r="C63" s="18" t="s">
        <v>288</v>
      </c>
      <c r="D63" s="19">
        <v>118</v>
      </c>
      <c r="E63" s="21">
        <f>D63/165</f>
        <v>0.7151515151515152</v>
      </c>
      <c r="F63" s="19">
        <v>32</v>
      </c>
      <c r="G63" s="21">
        <f>F63/165</f>
        <v>0.19393939393939394</v>
      </c>
      <c r="H63" s="19">
        <v>13</v>
      </c>
      <c r="I63" s="21">
        <f>H63/165</f>
        <v>7.8787878787878782E-2</v>
      </c>
      <c r="J63" s="19">
        <v>2</v>
      </c>
      <c r="K63" s="21">
        <f>J63/165</f>
        <v>1.2121212121212121E-2</v>
      </c>
    </row>
    <row r="64" spans="3:11" x14ac:dyDescent="0.25">
      <c r="C64" s="18" t="s">
        <v>289</v>
      </c>
      <c r="D64" s="19">
        <v>118</v>
      </c>
      <c r="E64" s="21">
        <f t="shared" ref="E64:G69" si="5">D64/165</f>
        <v>0.7151515151515152</v>
      </c>
      <c r="F64" s="19">
        <v>39</v>
      </c>
      <c r="G64" s="21">
        <f t="shared" si="5"/>
        <v>0.23636363636363636</v>
      </c>
      <c r="H64" s="19">
        <v>6</v>
      </c>
      <c r="I64" s="21">
        <f t="shared" ref="I64" si="6">H64/165</f>
        <v>3.6363636363636362E-2</v>
      </c>
      <c r="J64" s="19">
        <v>2</v>
      </c>
      <c r="K64" s="21">
        <f t="shared" ref="K64" si="7">J64/165</f>
        <v>1.2121212121212121E-2</v>
      </c>
    </row>
    <row r="65" spans="3:11" x14ac:dyDescent="0.25">
      <c r="C65" s="18" t="s">
        <v>450</v>
      </c>
      <c r="D65" s="19">
        <v>114</v>
      </c>
      <c r="E65" s="21">
        <f t="shared" si="5"/>
        <v>0.69090909090909092</v>
      </c>
      <c r="F65" s="19">
        <v>29</v>
      </c>
      <c r="G65" s="21">
        <f t="shared" si="5"/>
        <v>0.17575757575757575</v>
      </c>
      <c r="H65" s="19">
        <v>20</v>
      </c>
      <c r="I65" s="21">
        <f t="shared" ref="I65" si="8">H65/165</f>
        <v>0.12121212121212122</v>
      </c>
      <c r="J65" s="19">
        <v>2</v>
      </c>
      <c r="K65" s="21">
        <f t="shared" ref="K65" si="9">J65/165</f>
        <v>1.2121212121212121E-2</v>
      </c>
    </row>
    <row r="66" spans="3:11" x14ac:dyDescent="0.25">
      <c r="C66" s="18" t="s">
        <v>290</v>
      </c>
      <c r="D66" s="19">
        <v>66</v>
      </c>
      <c r="E66" s="21">
        <f>D66/165</f>
        <v>0.4</v>
      </c>
      <c r="F66" s="19">
        <v>38</v>
      </c>
      <c r="G66" s="21">
        <f t="shared" si="5"/>
        <v>0.23030303030303031</v>
      </c>
      <c r="H66" s="19">
        <v>30</v>
      </c>
      <c r="I66" s="21">
        <f t="shared" ref="I66" si="10">H66/165</f>
        <v>0.18181818181818182</v>
      </c>
      <c r="J66" s="19">
        <v>31</v>
      </c>
      <c r="K66" s="21">
        <f t="shared" ref="K66" si="11">J66/165</f>
        <v>0.18787878787878787</v>
      </c>
    </row>
    <row r="67" spans="3:11" x14ac:dyDescent="0.25">
      <c r="C67" s="18" t="s">
        <v>291</v>
      </c>
      <c r="D67" s="19">
        <v>15</v>
      </c>
      <c r="E67" s="21">
        <f t="shared" si="5"/>
        <v>9.0909090909090912E-2</v>
      </c>
      <c r="F67" s="19">
        <v>18</v>
      </c>
      <c r="G67" s="21">
        <f t="shared" si="5"/>
        <v>0.10909090909090909</v>
      </c>
      <c r="H67" s="19">
        <v>61</v>
      </c>
      <c r="I67" s="21">
        <f t="shared" ref="I67" si="12">H67/165</f>
        <v>0.36969696969696969</v>
      </c>
      <c r="J67" s="19">
        <v>71</v>
      </c>
      <c r="K67" s="21">
        <f t="shared" ref="K67" si="13">J67/165</f>
        <v>0.4303030303030303</v>
      </c>
    </row>
    <row r="68" spans="3:11" x14ac:dyDescent="0.25">
      <c r="C68" s="18" t="s">
        <v>292</v>
      </c>
      <c r="D68" s="19">
        <v>55</v>
      </c>
      <c r="E68" s="21">
        <f t="shared" si="5"/>
        <v>0.33333333333333331</v>
      </c>
      <c r="F68" s="19">
        <v>51</v>
      </c>
      <c r="G68" s="21">
        <f t="shared" si="5"/>
        <v>0.30909090909090908</v>
      </c>
      <c r="H68" s="19">
        <v>46</v>
      </c>
      <c r="I68" s="21">
        <f t="shared" ref="I68" si="14">H68/165</f>
        <v>0.27878787878787881</v>
      </c>
      <c r="J68" s="19">
        <v>13</v>
      </c>
      <c r="K68" s="21">
        <f t="shared" ref="K68" si="15">J68/165</f>
        <v>7.8787878787878782E-2</v>
      </c>
    </row>
    <row r="69" spans="3:11" x14ac:dyDescent="0.25">
      <c r="C69" s="18" t="s">
        <v>88</v>
      </c>
      <c r="D69" s="19">
        <v>4</v>
      </c>
      <c r="E69" s="21">
        <f t="shared" si="5"/>
        <v>2.4242424242424242E-2</v>
      </c>
      <c r="F69" s="19">
        <v>0</v>
      </c>
      <c r="G69" s="21">
        <f t="shared" si="5"/>
        <v>0</v>
      </c>
      <c r="H69" s="19">
        <v>8</v>
      </c>
      <c r="I69" s="21">
        <f t="shared" ref="I69" si="16">H69/165</f>
        <v>4.8484848484848485E-2</v>
      </c>
      <c r="J69" s="19">
        <v>153</v>
      </c>
      <c r="K69" s="21">
        <f t="shared" ref="K69" si="17">J69/165</f>
        <v>0.92727272727272725</v>
      </c>
    </row>
    <row r="70" spans="3:11" x14ac:dyDescent="0.25">
      <c r="C70" s="94" t="s">
        <v>528</v>
      </c>
      <c r="D70" s="93"/>
      <c r="E70" s="93"/>
      <c r="F70" s="93"/>
      <c r="G70" s="93"/>
    </row>
    <row r="71" spans="3:11" x14ac:dyDescent="0.25"/>
    <row r="72" spans="3:11" x14ac:dyDescent="0.25">
      <c r="C72" s="78" t="s">
        <v>529</v>
      </c>
      <c r="D72" s="78"/>
      <c r="E72" s="78"/>
    </row>
    <row r="73" spans="3:11" ht="5.25" customHeight="1" x14ac:dyDescent="0.25">
      <c r="C73" s="46"/>
      <c r="D73" s="46"/>
      <c r="E73" s="46"/>
    </row>
    <row r="74" spans="3:11" x14ac:dyDescent="0.25">
      <c r="C74" s="15" t="s">
        <v>7</v>
      </c>
      <c r="D74" s="15" t="s">
        <v>40</v>
      </c>
      <c r="E74" s="15" t="s">
        <v>48</v>
      </c>
    </row>
    <row r="75" spans="3:11" x14ac:dyDescent="0.25">
      <c r="C75" s="18" t="s">
        <v>41</v>
      </c>
      <c r="D75" s="19">
        <v>102</v>
      </c>
      <c r="E75" s="24">
        <f>D75/$D$77</f>
        <v>0.61818181818181817</v>
      </c>
    </row>
    <row r="76" spans="3:11" x14ac:dyDescent="0.25">
      <c r="C76" s="18" t="s">
        <v>42</v>
      </c>
      <c r="D76" s="19">
        <v>63</v>
      </c>
      <c r="E76" s="24">
        <f>D76/$D$77</f>
        <v>0.38181818181818183</v>
      </c>
    </row>
    <row r="77" spans="3:11" x14ac:dyDescent="0.25">
      <c r="C77" s="26" t="s">
        <v>375</v>
      </c>
      <c r="D77" s="20">
        <f>SUM(D75:D76)</f>
        <v>165</v>
      </c>
      <c r="E77" s="22">
        <f>SUM(E75:E76)</f>
        <v>1</v>
      </c>
    </row>
    <row r="78" spans="3:11" x14ac:dyDescent="0.25"/>
    <row r="79" spans="3:11" ht="12.75" customHeight="1" x14ac:dyDescent="0.25">
      <c r="C79" s="78" t="s">
        <v>530</v>
      </c>
      <c r="D79" s="78"/>
      <c r="E79" s="78"/>
      <c r="F79" s="78"/>
      <c r="G79" s="78"/>
      <c r="H79" s="78"/>
      <c r="I79" s="78"/>
      <c r="J79" s="78"/>
      <c r="K79" s="78"/>
    </row>
    <row r="80" spans="3:11" ht="5.25" customHeight="1" x14ac:dyDescent="0.25">
      <c r="C80" s="78"/>
      <c r="D80" s="78"/>
      <c r="E80" s="78"/>
      <c r="F80" s="78"/>
      <c r="G80" s="78"/>
      <c r="H80" s="78"/>
      <c r="I80" s="78"/>
      <c r="J80" s="78"/>
      <c r="K80" s="78"/>
    </row>
    <row r="81" spans="3:13" x14ac:dyDescent="0.25">
      <c r="D81" s="97" t="s">
        <v>293</v>
      </c>
      <c r="E81" s="97"/>
      <c r="F81" s="97" t="s">
        <v>294</v>
      </c>
      <c r="G81" s="97"/>
      <c r="H81" s="97" t="s">
        <v>295</v>
      </c>
      <c r="I81" s="97"/>
      <c r="J81" s="97" t="s">
        <v>296</v>
      </c>
      <c r="K81" s="97"/>
      <c r="M81" s="70"/>
    </row>
    <row r="82" spans="3:13" x14ac:dyDescent="0.25">
      <c r="C82" s="15" t="s">
        <v>297</v>
      </c>
      <c r="D82" s="15" t="s">
        <v>40</v>
      </c>
      <c r="E82" s="15" t="s">
        <v>48</v>
      </c>
      <c r="F82" s="15" t="s">
        <v>40</v>
      </c>
      <c r="G82" s="15" t="s">
        <v>48</v>
      </c>
      <c r="H82" s="15" t="s">
        <v>40</v>
      </c>
      <c r="I82" s="15" t="s">
        <v>48</v>
      </c>
      <c r="J82" s="15" t="s">
        <v>40</v>
      </c>
      <c r="K82" s="15" t="s">
        <v>48</v>
      </c>
      <c r="M82" s="70"/>
    </row>
    <row r="83" spans="3:13" x14ac:dyDescent="0.25">
      <c r="C83" s="18" t="s">
        <v>298</v>
      </c>
      <c r="D83" s="19">
        <v>110</v>
      </c>
      <c r="E83" s="21">
        <f>D83/165</f>
        <v>0.66666666666666663</v>
      </c>
      <c r="F83" s="19">
        <v>32</v>
      </c>
      <c r="G83" s="21">
        <f>F83/165</f>
        <v>0.19393939393939394</v>
      </c>
      <c r="H83" s="19">
        <v>12</v>
      </c>
      <c r="I83" s="21">
        <f>H83/165</f>
        <v>7.2727272727272724E-2</v>
      </c>
      <c r="J83" s="19">
        <v>11</v>
      </c>
      <c r="K83" s="21">
        <f>J83/165</f>
        <v>6.6666666666666666E-2</v>
      </c>
      <c r="M83" s="70"/>
    </row>
    <row r="84" spans="3:13" x14ac:dyDescent="0.25">
      <c r="C84" s="18" t="s">
        <v>299</v>
      </c>
      <c r="D84" s="19">
        <v>132</v>
      </c>
      <c r="E84" s="21">
        <f t="shared" ref="E84:E90" si="18">D84/165</f>
        <v>0.8</v>
      </c>
      <c r="F84" s="19">
        <v>15</v>
      </c>
      <c r="G84" s="21">
        <f t="shared" ref="G84:G90" si="19">F84/165</f>
        <v>9.0909090909090912E-2</v>
      </c>
      <c r="H84" s="19">
        <v>13</v>
      </c>
      <c r="I84" s="21">
        <f t="shared" ref="I84" si="20">H84/165</f>
        <v>7.8787878787878782E-2</v>
      </c>
      <c r="J84" s="19">
        <v>4</v>
      </c>
      <c r="K84" s="21">
        <f t="shared" ref="K84" si="21">J84/165</f>
        <v>2.4242424242424242E-2</v>
      </c>
      <c r="M84" s="70"/>
    </row>
    <row r="85" spans="3:13" x14ac:dyDescent="0.25">
      <c r="C85" s="18" t="s">
        <v>300</v>
      </c>
      <c r="D85" s="19">
        <v>72</v>
      </c>
      <c r="E85" s="21">
        <f t="shared" si="18"/>
        <v>0.43636363636363634</v>
      </c>
      <c r="F85" s="19">
        <v>45</v>
      </c>
      <c r="G85" s="21">
        <f t="shared" si="19"/>
        <v>0.27272727272727271</v>
      </c>
      <c r="H85" s="19">
        <v>29</v>
      </c>
      <c r="I85" s="21">
        <f t="shared" ref="I85" si="22">H85/165</f>
        <v>0.17575757575757575</v>
      </c>
      <c r="J85" s="19">
        <v>19</v>
      </c>
      <c r="K85" s="21">
        <f t="shared" ref="K85" si="23">J85/165</f>
        <v>0.11515151515151516</v>
      </c>
      <c r="M85" s="70"/>
    </row>
    <row r="86" spans="3:13" x14ac:dyDescent="0.25">
      <c r="C86" s="18" t="s">
        <v>301</v>
      </c>
      <c r="D86" s="19">
        <v>46</v>
      </c>
      <c r="E86" s="21">
        <f t="shared" si="18"/>
        <v>0.27878787878787881</v>
      </c>
      <c r="F86" s="19">
        <v>40</v>
      </c>
      <c r="G86" s="21">
        <f t="shared" si="19"/>
        <v>0.24242424242424243</v>
      </c>
      <c r="H86" s="19">
        <v>21</v>
      </c>
      <c r="I86" s="21">
        <f t="shared" ref="I86" si="24">H86/165</f>
        <v>0.12727272727272726</v>
      </c>
      <c r="J86" s="19">
        <v>58</v>
      </c>
      <c r="K86" s="21">
        <f>J86/165</f>
        <v>0.3515151515151515</v>
      </c>
    </row>
    <row r="87" spans="3:13" x14ac:dyDescent="0.25">
      <c r="C87" s="18" t="s">
        <v>302</v>
      </c>
      <c r="D87" s="19">
        <v>90</v>
      </c>
      <c r="E87" s="21">
        <f t="shared" si="18"/>
        <v>0.54545454545454541</v>
      </c>
      <c r="F87" s="19">
        <v>30</v>
      </c>
      <c r="G87" s="21">
        <f>F87/165</f>
        <v>0.18181818181818182</v>
      </c>
      <c r="H87" s="19">
        <v>24</v>
      </c>
      <c r="I87" s="21">
        <f t="shared" ref="I87" si="25">H87/165</f>
        <v>0.14545454545454545</v>
      </c>
      <c r="J87" s="19">
        <v>21</v>
      </c>
      <c r="K87" s="21">
        <f t="shared" ref="K87" si="26">J87/165</f>
        <v>0.12727272727272726</v>
      </c>
    </row>
    <row r="88" spans="3:13" x14ac:dyDescent="0.25">
      <c r="C88" s="18" t="s">
        <v>303</v>
      </c>
      <c r="D88" s="19">
        <v>25</v>
      </c>
      <c r="E88" s="21">
        <f t="shared" si="18"/>
        <v>0.15151515151515152</v>
      </c>
      <c r="F88" s="19">
        <v>31</v>
      </c>
      <c r="G88" s="21">
        <f t="shared" si="19"/>
        <v>0.18787878787878787</v>
      </c>
      <c r="H88" s="19">
        <v>32</v>
      </c>
      <c r="I88" s="21">
        <f t="shared" ref="I88" si="27">H88/165</f>
        <v>0.19393939393939394</v>
      </c>
      <c r="J88" s="19">
        <v>77</v>
      </c>
      <c r="K88" s="21">
        <f>J88/165</f>
        <v>0.46666666666666667</v>
      </c>
    </row>
    <row r="89" spans="3:13" x14ac:dyDescent="0.25">
      <c r="C89" s="18" t="s">
        <v>304</v>
      </c>
      <c r="D89" s="19">
        <v>29</v>
      </c>
      <c r="E89" s="21">
        <f t="shared" si="18"/>
        <v>0.17575757575757575</v>
      </c>
      <c r="F89" s="19">
        <v>27</v>
      </c>
      <c r="G89" s="21">
        <f t="shared" si="19"/>
        <v>0.16363636363636364</v>
      </c>
      <c r="H89" s="19">
        <v>36</v>
      </c>
      <c r="I89" s="21">
        <f t="shared" ref="I89" si="28">H89/165</f>
        <v>0.21818181818181817</v>
      </c>
      <c r="J89" s="19">
        <v>73</v>
      </c>
      <c r="K89" s="21">
        <f t="shared" ref="K89" si="29">J89/165</f>
        <v>0.44242424242424244</v>
      </c>
    </row>
    <row r="90" spans="3:13" x14ac:dyDescent="0.25">
      <c r="C90" s="18" t="s">
        <v>259</v>
      </c>
      <c r="D90" s="19">
        <v>4</v>
      </c>
      <c r="E90" s="21">
        <f t="shared" si="18"/>
        <v>2.4242424242424242E-2</v>
      </c>
      <c r="F90" s="19">
        <v>2</v>
      </c>
      <c r="G90" s="21">
        <f t="shared" si="19"/>
        <v>1.2121212121212121E-2</v>
      </c>
      <c r="H90" s="19">
        <v>3</v>
      </c>
      <c r="I90" s="21">
        <f t="shared" ref="I90" si="30">H90/165</f>
        <v>1.8181818181818181E-2</v>
      </c>
      <c r="J90" s="19">
        <v>156</v>
      </c>
      <c r="K90" s="21">
        <f>J90/165</f>
        <v>0.94545454545454544</v>
      </c>
    </row>
    <row r="91" spans="3:13" x14ac:dyDescent="0.25">
      <c r="C91" s="81" t="s">
        <v>305</v>
      </c>
    </row>
    <row r="92" spans="3:13" x14ac:dyDescent="0.25">
      <c r="C92" s="81"/>
    </row>
    <row r="93" spans="3:13" x14ac:dyDescent="0.25">
      <c r="C93" s="78" t="s">
        <v>531</v>
      </c>
      <c r="D93" s="78"/>
      <c r="E93" s="78"/>
    </row>
    <row r="94" spans="3:13" ht="5.25" customHeight="1" x14ac:dyDescent="0.25">
      <c r="C94" s="46"/>
      <c r="D94" s="46"/>
      <c r="E94" s="46"/>
    </row>
    <row r="95" spans="3:13" x14ac:dyDescent="0.25">
      <c r="C95" s="15" t="s">
        <v>7</v>
      </c>
      <c r="D95" s="15" t="s">
        <v>40</v>
      </c>
      <c r="E95" s="15" t="s">
        <v>48</v>
      </c>
    </row>
    <row r="96" spans="3:13" x14ac:dyDescent="0.25">
      <c r="C96" s="18" t="s">
        <v>306</v>
      </c>
      <c r="D96" s="19">
        <v>6</v>
      </c>
      <c r="E96" s="21">
        <f>D96/$D$101</f>
        <v>5.5045871559633031E-2</v>
      </c>
    </row>
    <row r="97" spans="3:5" x14ac:dyDescent="0.25">
      <c r="C97" s="18" t="s">
        <v>307</v>
      </c>
      <c r="D97" s="19">
        <v>7</v>
      </c>
      <c r="E97" s="21">
        <f t="shared" ref="E97:E100" si="31">D97/$D$101</f>
        <v>6.4220183486238536E-2</v>
      </c>
    </row>
    <row r="98" spans="3:5" x14ac:dyDescent="0.25">
      <c r="C98" s="18" t="s">
        <v>308</v>
      </c>
      <c r="D98" s="19">
        <v>23</v>
      </c>
      <c r="E98" s="21">
        <f t="shared" si="31"/>
        <v>0.21100917431192662</v>
      </c>
    </row>
    <row r="99" spans="3:5" x14ac:dyDescent="0.25">
      <c r="C99" s="18" t="s">
        <v>309</v>
      </c>
      <c r="D99" s="19">
        <v>67</v>
      </c>
      <c r="E99" s="21">
        <f t="shared" si="31"/>
        <v>0.61467889908256879</v>
      </c>
    </row>
    <row r="100" spans="3:5" x14ac:dyDescent="0.25">
      <c r="C100" s="18" t="s">
        <v>116</v>
      </c>
      <c r="D100" s="19">
        <v>6</v>
      </c>
      <c r="E100" s="21">
        <f t="shared" si="31"/>
        <v>5.5045871559633031E-2</v>
      </c>
    </row>
    <row r="101" spans="3:5" x14ac:dyDescent="0.25">
      <c r="C101" s="26" t="s">
        <v>375</v>
      </c>
      <c r="D101" s="20">
        <f>SUM(D96:D100)</f>
        <v>109</v>
      </c>
      <c r="E101" s="22">
        <f>SUM(E96:E100)</f>
        <v>1</v>
      </c>
    </row>
    <row r="102" spans="3:5" x14ac:dyDescent="0.25">
      <c r="C102" s="110" t="s">
        <v>310</v>
      </c>
      <c r="D102" s="110"/>
      <c r="E102" s="110"/>
    </row>
    <row r="103" spans="3:5" x14ac:dyDescent="0.25">
      <c r="C103" s="99"/>
      <c r="D103" s="99"/>
      <c r="E103" s="99"/>
    </row>
    <row r="104" spans="3:5" x14ac:dyDescent="0.25">
      <c r="C104" s="99"/>
      <c r="D104" s="99"/>
      <c r="E104" s="99"/>
    </row>
    <row r="105" spans="3:5" x14ac:dyDescent="0.25">
      <c r="C105" s="99"/>
      <c r="D105" s="99"/>
      <c r="E105" s="99"/>
    </row>
    <row r="106" spans="3:5" ht="7.5" customHeight="1" x14ac:dyDescent="0.25">
      <c r="C106" s="99"/>
      <c r="D106" s="99"/>
      <c r="E106" s="99"/>
    </row>
    <row r="107" spans="3:5" x14ac:dyDescent="0.25"/>
    <row r="108" spans="3:5" x14ac:dyDescent="0.25">
      <c r="C108" s="78" t="s">
        <v>532</v>
      </c>
      <c r="D108" s="78"/>
      <c r="E108" s="78"/>
    </row>
    <row r="109" spans="3:5" ht="5.25" customHeight="1" x14ac:dyDescent="0.25">
      <c r="C109" s="46"/>
      <c r="D109" s="46"/>
      <c r="E109" s="46"/>
    </row>
    <row r="110" spans="3:5" x14ac:dyDescent="0.25">
      <c r="C110" s="15" t="s">
        <v>7</v>
      </c>
      <c r="D110" s="15" t="s">
        <v>40</v>
      </c>
      <c r="E110" s="15" t="s">
        <v>48</v>
      </c>
    </row>
    <row r="111" spans="3:5" ht="25.5" x14ac:dyDescent="0.25">
      <c r="C111" s="16" t="s">
        <v>311</v>
      </c>
      <c r="D111" s="19">
        <v>64</v>
      </c>
      <c r="E111" s="21">
        <f>D111/164</f>
        <v>0.3902439024390244</v>
      </c>
    </row>
    <row r="112" spans="3:5" ht="25.5" x14ac:dyDescent="0.25">
      <c r="C112" s="16" t="s">
        <v>312</v>
      </c>
      <c r="D112" s="19">
        <v>74</v>
      </c>
      <c r="E112" s="21">
        <f t="shared" ref="E112:E113" si="32">D112/164</f>
        <v>0.45121951219512196</v>
      </c>
    </row>
    <row r="113" spans="3:13" x14ac:dyDescent="0.25">
      <c r="C113" s="16" t="s">
        <v>230</v>
      </c>
      <c r="D113" s="19">
        <v>6</v>
      </c>
      <c r="E113" s="21">
        <f t="shared" si="32"/>
        <v>3.6585365853658534E-2</v>
      </c>
    </row>
    <row r="114" spans="3:13" x14ac:dyDescent="0.25"/>
    <row r="115" spans="3:13" x14ac:dyDescent="0.25">
      <c r="C115" s="78" t="s">
        <v>533</v>
      </c>
      <c r="D115" s="78"/>
      <c r="E115" s="78"/>
    </row>
    <row r="116" spans="3:13" ht="5.25" customHeight="1" x14ac:dyDescent="0.25">
      <c r="C116" s="23"/>
      <c r="D116" s="23"/>
      <c r="E116" s="23"/>
    </row>
    <row r="117" spans="3:13" x14ac:dyDescent="0.25">
      <c r="C117" s="15" t="s">
        <v>7</v>
      </c>
      <c r="D117" s="15" t="s">
        <v>40</v>
      </c>
      <c r="E117" s="15" t="s">
        <v>48</v>
      </c>
      <c r="G117" s="97" t="s">
        <v>313</v>
      </c>
      <c r="H117" s="97"/>
      <c r="I117" s="97"/>
      <c r="J117" s="97"/>
      <c r="K117" s="97"/>
      <c r="L117" s="97"/>
      <c r="M117" s="97"/>
    </row>
    <row r="118" spans="3:13" ht="12.75" customHeight="1" x14ac:dyDescent="0.25">
      <c r="C118" s="18" t="s">
        <v>41</v>
      </c>
      <c r="D118" s="19">
        <v>92</v>
      </c>
      <c r="E118" s="24">
        <f>D118/$D$120</f>
        <v>0.55757575757575761</v>
      </c>
      <c r="G118" s="120" t="s">
        <v>534</v>
      </c>
      <c r="H118" s="120"/>
      <c r="I118" s="120"/>
      <c r="J118" s="120"/>
      <c r="K118" s="120"/>
      <c r="L118" s="120"/>
      <c r="M118" s="120"/>
    </row>
    <row r="119" spans="3:13" x14ac:dyDescent="0.25">
      <c r="C119" s="18" t="s">
        <v>42</v>
      </c>
      <c r="D119" s="19">
        <v>73</v>
      </c>
      <c r="E119" s="24">
        <f>D119/$D$120</f>
        <v>0.44242424242424244</v>
      </c>
      <c r="G119" s="120"/>
      <c r="H119" s="120"/>
      <c r="I119" s="120"/>
      <c r="J119" s="120"/>
      <c r="K119" s="120"/>
      <c r="L119" s="120"/>
      <c r="M119" s="120"/>
    </row>
    <row r="120" spans="3:13" x14ac:dyDescent="0.25">
      <c r="C120" s="26" t="s">
        <v>375</v>
      </c>
      <c r="D120" s="20">
        <f>SUM(D118:D119)</f>
        <v>165</v>
      </c>
      <c r="E120" s="22">
        <f>SUM(E118:E119)</f>
        <v>1</v>
      </c>
      <c r="G120" s="120"/>
      <c r="H120" s="120"/>
      <c r="I120" s="120"/>
      <c r="J120" s="120"/>
      <c r="K120" s="120"/>
      <c r="L120" s="120"/>
      <c r="M120" s="120"/>
    </row>
    <row r="121" spans="3:13" ht="6" customHeight="1" x14ac:dyDescent="0.25">
      <c r="G121" s="120"/>
      <c r="H121" s="120"/>
      <c r="I121" s="120"/>
      <c r="J121" s="120"/>
      <c r="K121" s="120"/>
      <c r="L121" s="120"/>
      <c r="M121" s="120"/>
    </row>
    <row r="122" spans="3:13" ht="3.75" customHeight="1" x14ac:dyDescent="0.25">
      <c r="G122" s="120"/>
      <c r="H122" s="120"/>
      <c r="I122" s="120"/>
      <c r="J122" s="120"/>
      <c r="K122" s="120"/>
      <c r="L122" s="120"/>
      <c r="M122" s="120"/>
    </row>
    <row r="123" spans="3:13" x14ac:dyDescent="0.25"/>
    <row r="124" spans="3:13" x14ac:dyDescent="0.25">
      <c r="C124" s="78" t="s">
        <v>535</v>
      </c>
      <c r="D124" s="78"/>
      <c r="E124" s="78"/>
      <c r="F124" s="78"/>
      <c r="G124" s="78"/>
    </row>
    <row r="125" spans="3:13" ht="5.25" customHeight="1" x14ac:dyDescent="0.25">
      <c r="C125" s="78"/>
      <c r="D125" s="78"/>
      <c r="E125" s="78"/>
      <c r="F125" s="78"/>
      <c r="G125" s="78"/>
    </row>
    <row r="126" spans="3:13" ht="15" customHeight="1" x14ac:dyDescent="0.25">
      <c r="D126" s="106" t="s">
        <v>318</v>
      </c>
      <c r="E126" s="108"/>
      <c r="F126" s="106" t="s">
        <v>319</v>
      </c>
      <c r="G126" s="108"/>
    </row>
    <row r="127" spans="3:13" x14ac:dyDescent="0.25">
      <c r="C127" s="15" t="s">
        <v>7</v>
      </c>
      <c r="D127" s="15" t="s">
        <v>40</v>
      </c>
      <c r="E127" s="15" t="s">
        <v>48</v>
      </c>
      <c r="F127" s="15" t="s">
        <v>40</v>
      </c>
      <c r="G127" s="15" t="s">
        <v>48</v>
      </c>
    </row>
    <row r="128" spans="3:13" x14ac:dyDescent="0.25">
      <c r="C128" s="18" t="s">
        <v>314</v>
      </c>
      <c r="D128" s="19">
        <v>122</v>
      </c>
      <c r="E128" s="21">
        <f>D128/165</f>
        <v>0.73939393939393938</v>
      </c>
      <c r="F128" s="19">
        <v>83</v>
      </c>
      <c r="G128" s="21">
        <f>F128/D128</f>
        <v>0.68032786885245899</v>
      </c>
    </row>
    <row r="129" spans="3:11" x14ac:dyDescent="0.25">
      <c r="C129" s="18" t="s">
        <v>315</v>
      </c>
      <c r="D129" s="19">
        <v>103</v>
      </c>
      <c r="E129" s="21">
        <f t="shared" ref="E129:E131" si="33">D129/165</f>
        <v>0.62424242424242427</v>
      </c>
      <c r="F129" s="19">
        <v>77</v>
      </c>
      <c r="G129" s="21">
        <f t="shared" ref="G129:G131" si="34">F129/D129</f>
        <v>0.74757281553398058</v>
      </c>
    </row>
    <row r="130" spans="3:11" x14ac:dyDescent="0.25">
      <c r="C130" s="18" t="s">
        <v>316</v>
      </c>
      <c r="D130" s="19">
        <v>152</v>
      </c>
      <c r="E130" s="21">
        <f t="shared" si="33"/>
        <v>0.92121212121212126</v>
      </c>
      <c r="F130" s="19">
        <v>103</v>
      </c>
      <c r="G130" s="21">
        <f t="shared" si="34"/>
        <v>0.67763157894736847</v>
      </c>
    </row>
    <row r="131" spans="3:11" x14ac:dyDescent="0.25">
      <c r="C131" s="18" t="s">
        <v>317</v>
      </c>
      <c r="D131" s="19">
        <v>135</v>
      </c>
      <c r="E131" s="21">
        <f t="shared" si="33"/>
        <v>0.81818181818181823</v>
      </c>
      <c r="F131" s="19">
        <v>104</v>
      </c>
      <c r="G131" s="21">
        <f t="shared" si="34"/>
        <v>0.77037037037037037</v>
      </c>
    </row>
    <row r="132" spans="3:11" x14ac:dyDescent="0.25"/>
    <row r="133" spans="3:11" x14ac:dyDescent="0.25">
      <c r="C133" s="78" t="s">
        <v>536</v>
      </c>
      <c r="D133" s="78"/>
      <c r="E133" s="78"/>
    </row>
    <row r="134" spans="3:11" ht="5.25" customHeight="1" x14ac:dyDescent="0.25">
      <c r="C134" s="78"/>
      <c r="D134" s="78"/>
      <c r="E134" s="78"/>
    </row>
    <row r="135" spans="3:11" ht="12" customHeight="1" x14ac:dyDescent="0.25">
      <c r="C135" s="15" t="s">
        <v>7</v>
      </c>
      <c r="D135" s="15" t="s">
        <v>40</v>
      </c>
      <c r="E135" s="15" t="s">
        <v>48</v>
      </c>
      <c r="G135" s="106" t="s">
        <v>320</v>
      </c>
      <c r="H135" s="107"/>
      <c r="I135" s="107"/>
      <c r="J135" s="107"/>
      <c r="K135" s="108"/>
    </row>
    <row r="136" spans="3:11" ht="12.75" customHeight="1" x14ac:dyDescent="0.25">
      <c r="C136" s="18" t="s">
        <v>41</v>
      </c>
      <c r="D136" s="19">
        <v>106</v>
      </c>
      <c r="E136" s="24">
        <f>D136/$D$138</f>
        <v>0.64242424242424245</v>
      </c>
      <c r="G136" s="111" t="s">
        <v>537</v>
      </c>
      <c r="H136" s="112"/>
      <c r="I136" s="112"/>
      <c r="J136" s="112"/>
      <c r="K136" s="113"/>
    </row>
    <row r="137" spans="3:11" x14ac:dyDescent="0.25">
      <c r="C137" s="18" t="s">
        <v>42</v>
      </c>
      <c r="D137" s="19">
        <v>59</v>
      </c>
      <c r="E137" s="24">
        <f>D137/$D$138</f>
        <v>0.3575757575757576</v>
      </c>
      <c r="G137" s="114"/>
      <c r="H137" s="115"/>
      <c r="I137" s="115"/>
      <c r="J137" s="115"/>
      <c r="K137" s="116"/>
    </row>
    <row r="138" spans="3:11" x14ac:dyDescent="0.25">
      <c r="C138" s="26" t="s">
        <v>375</v>
      </c>
      <c r="D138" s="20">
        <f>SUM(D136:D137)</f>
        <v>165</v>
      </c>
      <c r="E138" s="22">
        <f>SUM(E136:E137)</f>
        <v>1</v>
      </c>
      <c r="G138" s="117"/>
      <c r="H138" s="118"/>
      <c r="I138" s="118"/>
      <c r="J138" s="118"/>
      <c r="K138" s="119"/>
    </row>
    <row r="139" spans="3:11" x14ac:dyDescent="0.25">
      <c r="C139" s="93"/>
      <c r="D139" s="93"/>
      <c r="E139" s="93"/>
    </row>
    <row r="140" spans="3:11" x14ac:dyDescent="0.25"/>
    <row r="141" spans="3:11" x14ac:dyDescent="0.25">
      <c r="C141" s="93" t="s">
        <v>603</v>
      </c>
      <c r="D141" s="93"/>
      <c r="E141" s="93"/>
    </row>
  </sheetData>
  <mergeCells count="21">
    <mergeCell ref="F81:G81"/>
    <mergeCell ref="H81:I81"/>
    <mergeCell ref="J81:K81"/>
    <mergeCell ref="C139:E139"/>
    <mergeCell ref="F9:G9"/>
    <mergeCell ref="H9:I9"/>
    <mergeCell ref="D9:E9"/>
    <mergeCell ref="C70:G70"/>
    <mergeCell ref="D61:E61"/>
    <mergeCell ref="F61:G61"/>
    <mergeCell ref="H61:I61"/>
    <mergeCell ref="J61:K61"/>
    <mergeCell ref="D81:E81"/>
    <mergeCell ref="C141:E141"/>
    <mergeCell ref="C102:E106"/>
    <mergeCell ref="G136:K138"/>
    <mergeCell ref="G135:K135"/>
    <mergeCell ref="F126:G126"/>
    <mergeCell ref="D126:E126"/>
    <mergeCell ref="G117:M117"/>
    <mergeCell ref="G118:M122"/>
  </mergeCells>
  <hyperlinks>
    <hyperlink ref="N3" location="Índice!A1" display="Índice" xr:uid="{9849FF1E-0B42-42E0-BBF7-DC29CA528647}"/>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17B5-A471-4ABF-985C-E9673116787D}">
  <dimension ref="A1:P144"/>
  <sheetViews>
    <sheetView showGridLines="0" zoomScaleNormal="100" workbookViewId="0">
      <selection activeCell="C135" sqref="C135:K135"/>
    </sheetView>
  </sheetViews>
  <sheetFormatPr baseColWidth="10" defaultColWidth="0" defaultRowHeight="12.75" zeroHeight="1" x14ac:dyDescent="0.25"/>
  <cols>
    <col min="1" max="1" width="1.28515625" style="1" customWidth="1"/>
    <col min="2" max="2" width="5.7109375" style="1" customWidth="1"/>
    <col min="3" max="3" width="52.42578125" style="1" customWidth="1"/>
    <col min="4" max="4" width="12.7109375" style="1" bestFit="1" customWidth="1"/>
    <col min="5" max="5" width="11.5703125" style="1" bestFit="1" customWidth="1"/>
    <col min="6" max="6" width="12.7109375" style="1" bestFit="1" customWidth="1"/>
    <col min="7" max="7" width="11.28515625" style="1" bestFit="1" customWidth="1"/>
    <col min="8" max="8" width="12.7109375" style="1" bestFit="1" customWidth="1"/>
    <col min="9" max="9" width="11.5703125" style="1" bestFit="1" customWidth="1"/>
    <col min="10" max="10" width="12.7109375" style="1" bestFit="1" customWidth="1"/>
    <col min="11" max="11" width="11.5703125" style="1" bestFit="1" customWidth="1"/>
    <col min="12" max="12" width="12.7109375" style="1" bestFit="1" customWidth="1"/>
    <col min="13" max="13" width="11.5703125" style="1" bestFit="1" customWidth="1"/>
    <col min="14" max="14" width="12.7109375" style="1" bestFit="1" customWidth="1"/>
    <col min="15" max="15" width="11.5703125" style="1" bestFit="1" customWidth="1"/>
    <col min="16" max="16" width="11.42578125" style="1" customWidth="1"/>
    <col min="17" max="16384" width="11.42578125" style="1" hidden="1"/>
  </cols>
  <sheetData>
    <row r="1" spans="2:15" x14ac:dyDescent="0.25"/>
    <row r="2" spans="2:15" x14ac:dyDescent="0.25"/>
    <row r="3" spans="2:15" ht="14.25" x14ac:dyDescent="0.25">
      <c r="M3" s="74" t="s">
        <v>453</v>
      </c>
    </row>
    <row r="4" spans="2:15" x14ac:dyDescent="0.25"/>
    <row r="5" spans="2:15" ht="12.75" customHeight="1" x14ac:dyDescent="0.25">
      <c r="B5" s="71"/>
      <c r="C5" s="71"/>
      <c r="D5" s="71"/>
      <c r="E5" s="71"/>
      <c r="F5" s="71"/>
      <c r="G5" s="71"/>
      <c r="H5" s="71"/>
      <c r="I5" s="71"/>
      <c r="J5" s="71"/>
      <c r="K5" s="71"/>
      <c r="L5" s="71"/>
      <c r="M5" s="71"/>
      <c r="N5" s="71"/>
      <c r="O5" s="71"/>
    </row>
    <row r="6" spans="2:15" ht="12.75" customHeight="1" x14ac:dyDescent="0.25">
      <c r="B6" s="71"/>
      <c r="C6" s="71"/>
      <c r="D6" s="71"/>
      <c r="E6" s="71"/>
      <c r="F6" s="71"/>
      <c r="G6" s="71"/>
      <c r="H6" s="71"/>
      <c r="I6" s="71"/>
      <c r="J6" s="71"/>
      <c r="K6" s="71"/>
      <c r="L6" s="71"/>
      <c r="M6" s="71"/>
      <c r="N6" s="71"/>
      <c r="O6" s="71"/>
    </row>
    <row r="7" spans="2:15" ht="12.75" customHeight="1" x14ac:dyDescent="0.25">
      <c r="C7" s="78" t="s">
        <v>538</v>
      </c>
      <c r="D7" s="78"/>
      <c r="E7" s="78"/>
    </row>
    <row r="8" spans="2:15" ht="5.25" customHeight="1" x14ac:dyDescent="0.25">
      <c r="C8" s="46"/>
      <c r="D8" s="46"/>
      <c r="E8" s="46"/>
    </row>
    <row r="9" spans="2:15" x14ac:dyDescent="0.25">
      <c r="C9" s="15" t="s">
        <v>7</v>
      </c>
      <c r="D9" s="15" t="s">
        <v>40</v>
      </c>
      <c r="E9" s="15" t="s">
        <v>48</v>
      </c>
    </row>
    <row r="10" spans="2:15" x14ac:dyDescent="0.25">
      <c r="C10" s="18" t="s">
        <v>41</v>
      </c>
      <c r="D10" s="19">
        <v>117</v>
      </c>
      <c r="E10" s="24">
        <f>D10/$D$12</f>
        <v>0.70909090909090911</v>
      </c>
    </row>
    <row r="11" spans="2:15" x14ac:dyDescent="0.25">
      <c r="C11" s="18" t="s">
        <v>42</v>
      </c>
      <c r="D11" s="19">
        <v>48</v>
      </c>
      <c r="E11" s="24">
        <f>D11/$D$12</f>
        <v>0.29090909090909089</v>
      </c>
    </row>
    <row r="12" spans="2:15" x14ac:dyDescent="0.25">
      <c r="C12" s="26" t="s">
        <v>375</v>
      </c>
      <c r="D12" s="20">
        <f>SUM(D10:D11)</f>
        <v>165</v>
      </c>
      <c r="E12" s="22">
        <f>SUM(E10:E11)</f>
        <v>1</v>
      </c>
    </row>
    <row r="13" spans="2:15" x14ac:dyDescent="0.25"/>
    <row r="14" spans="2:15" x14ac:dyDescent="0.25">
      <c r="C14" s="78" t="s">
        <v>539</v>
      </c>
      <c r="D14" s="78"/>
      <c r="E14" s="78"/>
    </row>
    <row r="15" spans="2:15" ht="5.25" customHeight="1" x14ac:dyDescent="0.25">
      <c r="C15" s="46"/>
      <c r="D15" s="46"/>
      <c r="E15" s="46"/>
    </row>
    <row r="16" spans="2:15" x14ac:dyDescent="0.25">
      <c r="C16" s="15" t="s">
        <v>7</v>
      </c>
      <c r="D16" s="15" t="s">
        <v>40</v>
      </c>
      <c r="E16" s="15" t="s">
        <v>48</v>
      </c>
    </row>
    <row r="17" spans="3:5" ht="25.5" x14ac:dyDescent="0.25">
      <c r="C17" s="16" t="s">
        <v>322</v>
      </c>
      <c r="D17" s="19">
        <v>121</v>
      </c>
      <c r="E17" s="21">
        <f>D17/165</f>
        <v>0.73333333333333328</v>
      </c>
    </row>
    <row r="18" spans="3:5" x14ac:dyDescent="0.25">
      <c r="C18" s="16" t="s">
        <v>323</v>
      </c>
      <c r="D18" s="19">
        <v>128</v>
      </c>
      <c r="E18" s="21">
        <f t="shared" ref="E18:E25" si="0">D18/165</f>
        <v>0.77575757575757576</v>
      </c>
    </row>
    <row r="19" spans="3:5" x14ac:dyDescent="0.25">
      <c r="C19" s="16" t="s">
        <v>324</v>
      </c>
      <c r="D19" s="19">
        <v>85</v>
      </c>
      <c r="E19" s="21">
        <f t="shared" si="0"/>
        <v>0.51515151515151514</v>
      </c>
    </row>
    <row r="20" spans="3:5" x14ac:dyDescent="0.25">
      <c r="C20" s="16" t="s">
        <v>325</v>
      </c>
      <c r="D20" s="19">
        <v>123</v>
      </c>
      <c r="E20" s="21">
        <f t="shared" si="0"/>
        <v>0.74545454545454548</v>
      </c>
    </row>
    <row r="21" spans="3:5" x14ac:dyDescent="0.25">
      <c r="C21" s="16" t="s">
        <v>326</v>
      </c>
      <c r="D21" s="19">
        <v>136</v>
      </c>
      <c r="E21" s="21">
        <f t="shared" si="0"/>
        <v>0.82424242424242422</v>
      </c>
    </row>
    <row r="22" spans="3:5" x14ac:dyDescent="0.25">
      <c r="C22" s="16" t="s">
        <v>327</v>
      </c>
      <c r="D22" s="19">
        <v>84</v>
      </c>
      <c r="E22" s="21">
        <f t="shared" si="0"/>
        <v>0.50909090909090904</v>
      </c>
    </row>
    <row r="23" spans="3:5" x14ac:dyDescent="0.25">
      <c r="C23" s="16" t="s">
        <v>328</v>
      </c>
      <c r="D23" s="19">
        <v>82</v>
      </c>
      <c r="E23" s="21">
        <f t="shared" si="0"/>
        <v>0.49696969696969695</v>
      </c>
    </row>
    <row r="24" spans="3:5" x14ac:dyDescent="0.25">
      <c r="C24" s="16" t="s">
        <v>329</v>
      </c>
      <c r="D24" s="19">
        <v>117</v>
      </c>
      <c r="E24" s="21">
        <f t="shared" si="0"/>
        <v>0.70909090909090911</v>
      </c>
    </row>
    <row r="25" spans="3:5" x14ac:dyDescent="0.25">
      <c r="C25" s="16" t="s">
        <v>330</v>
      </c>
      <c r="D25" s="19">
        <v>11</v>
      </c>
      <c r="E25" s="21">
        <f t="shared" si="0"/>
        <v>6.6666666666666666E-2</v>
      </c>
    </row>
    <row r="26" spans="3:5" ht="17.25" customHeight="1" x14ac:dyDescent="0.25">
      <c r="C26" s="94" t="s">
        <v>540</v>
      </c>
      <c r="D26" s="94"/>
      <c r="E26" s="94"/>
    </row>
    <row r="27" spans="3:5" ht="17.25" customHeight="1" x14ac:dyDescent="0.25">
      <c r="C27" s="93"/>
      <c r="D27" s="93"/>
      <c r="E27" s="93"/>
    </row>
    <row r="28" spans="3:5" x14ac:dyDescent="0.25"/>
    <row r="29" spans="3:5" x14ac:dyDescent="0.25">
      <c r="C29" s="78" t="s">
        <v>541</v>
      </c>
      <c r="D29" s="78"/>
      <c r="E29" s="78"/>
    </row>
    <row r="30" spans="3:5" ht="5.25" customHeight="1" x14ac:dyDescent="0.25">
      <c r="C30" s="46"/>
      <c r="D30" s="46"/>
      <c r="E30" s="46"/>
    </row>
    <row r="31" spans="3:5" x14ac:dyDescent="0.25">
      <c r="C31" s="15" t="s">
        <v>7</v>
      </c>
      <c r="D31" s="15" t="s">
        <v>40</v>
      </c>
      <c r="E31" s="15" t="s">
        <v>48</v>
      </c>
    </row>
    <row r="32" spans="3:5" x14ac:dyDescent="0.25">
      <c r="C32" s="18" t="s">
        <v>331</v>
      </c>
      <c r="D32" s="19">
        <v>76</v>
      </c>
      <c r="E32" s="21">
        <f>D32/165</f>
        <v>0.46060606060606063</v>
      </c>
    </row>
    <row r="33" spans="3:7" x14ac:dyDescent="0.25">
      <c r="C33" s="18" t="s">
        <v>332</v>
      </c>
      <c r="D33" s="19">
        <v>38</v>
      </c>
      <c r="E33" s="21">
        <f t="shared" ref="E33:E35" si="1">D33/165</f>
        <v>0.23030303030303031</v>
      </c>
    </row>
    <row r="34" spans="3:7" x14ac:dyDescent="0.25">
      <c r="C34" s="18" t="s">
        <v>333</v>
      </c>
      <c r="D34" s="19">
        <v>81</v>
      </c>
      <c r="E34" s="21">
        <f t="shared" si="1"/>
        <v>0.49090909090909091</v>
      </c>
    </row>
    <row r="35" spans="3:7" x14ac:dyDescent="0.25">
      <c r="C35" s="18" t="s">
        <v>334</v>
      </c>
      <c r="D35" s="19">
        <v>38</v>
      </c>
      <c r="E35" s="21">
        <f t="shared" si="1"/>
        <v>0.23030303030303031</v>
      </c>
    </row>
    <row r="36" spans="3:7" ht="12.75" customHeight="1" x14ac:dyDescent="0.25">
      <c r="C36" s="94" t="s">
        <v>542</v>
      </c>
      <c r="D36" s="94"/>
      <c r="E36" s="94"/>
      <c r="F36" s="81"/>
      <c r="G36" s="81"/>
    </row>
    <row r="37" spans="3:7" x14ac:dyDescent="0.25">
      <c r="C37" s="93"/>
      <c r="D37" s="93"/>
      <c r="E37" s="93"/>
      <c r="F37" s="81"/>
      <c r="G37" s="81"/>
    </row>
    <row r="38" spans="3:7" x14ac:dyDescent="0.25"/>
    <row r="39" spans="3:7" x14ac:dyDescent="0.25">
      <c r="C39" s="78" t="s">
        <v>543</v>
      </c>
      <c r="D39" s="78"/>
      <c r="E39" s="78"/>
    </row>
    <row r="40" spans="3:7" ht="5.25" customHeight="1" x14ac:dyDescent="0.25">
      <c r="C40" s="46"/>
      <c r="D40" s="46"/>
      <c r="E40" s="46"/>
    </row>
    <row r="41" spans="3:7" x14ac:dyDescent="0.25">
      <c r="C41" s="15" t="s">
        <v>7</v>
      </c>
      <c r="D41" s="15" t="s">
        <v>40</v>
      </c>
      <c r="E41" s="15" t="s">
        <v>48</v>
      </c>
    </row>
    <row r="42" spans="3:7" ht="38.25" x14ac:dyDescent="0.25">
      <c r="C42" s="16" t="s">
        <v>335</v>
      </c>
      <c r="D42" s="19">
        <v>134</v>
      </c>
      <c r="E42" s="21">
        <f>D42/165</f>
        <v>0.81212121212121213</v>
      </c>
    </row>
    <row r="43" spans="3:7" ht="38.25" x14ac:dyDescent="0.25">
      <c r="C43" s="16" t="s">
        <v>336</v>
      </c>
      <c r="D43" s="19">
        <v>140</v>
      </c>
      <c r="E43" s="21">
        <f t="shared" ref="E43:E44" si="2">D43/165</f>
        <v>0.84848484848484851</v>
      </c>
    </row>
    <row r="44" spans="3:7" ht="51" x14ac:dyDescent="0.25">
      <c r="C44" s="16" t="s">
        <v>337</v>
      </c>
      <c r="D44" s="19">
        <v>122</v>
      </c>
      <c r="E44" s="21">
        <f t="shared" si="2"/>
        <v>0.73939393939393938</v>
      </c>
    </row>
    <row r="45" spans="3:7" x14ac:dyDescent="0.25"/>
    <row r="46" spans="3:7" x14ac:dyDescent="0.25">
      <c r="C46" s="100" t="s">
        <v>544</v>
      </c>
      <c r="D46" s="100"/>
      <c r="E46" s="100"/>
    </row>
    <row r="47" spans="3:7" ht="33" customHeight="1" x14ac:dyDescent="0.25">
      <c r="C47" s="100"/>
      <c r="D47" s="100"/>
      <c r="E47" s="100"/>
    </row>
    <row r="48" spans="3:7" ht="5.25" customHeight="1" x14ac:dyDescent="0.25">
      <c r="C48" s="78"/>
      <c r="D48" s="78"/>
      <c r="E48" s="78"/>
    </row>
    <row r="49" spans="3:6" x14ac:dyDescent="0.25">
      <c r="C49" s="15" t="s">
        <v>7</v>
      </c>
      <c r="D49" s="15" t="s">
        <v>40</v>
      </c>
      <c r="E49" s="15" t="s">
        <v>48</v>
      </c>
    </row>
    <row r="50" spans="3:6" ht="25.5" x14ac:dyDescent="0.25">
      <c r="C50" s="16" t="s">
        <v>338</v>
      </c>
      <c r="D50" s="19">
        <v>112</v>
      </c>
      <c r="E50" s="21">
        <f>D50/165</f>
        <v>0.67878787878787883</v>
      </c>
    </row>
    <row r="51" spans="3:6" x14ac:dyDescent="0.25">
      <c r="C51" s="16" t="s">
        <v>339</v>
      </c>
      <c r="D51" s="19">
        <v>122</v>
      </c>
      <c r="E51" s="21">
        <f t="shared" ref="E51:E54" si="3">D51/165</f>
        <v>0.73939393939393938</v>
      </c>
    </row>
    <row r="52" spans="3:6" x14ac:dyDescent="0.25">
      <c r="C52" s="16" t="s">
        <v>340</v>
      </c>
      <c r="D52" s="19">
        <v>119</v>
      </c>
      <c r="E52" s="21">
        <f t="shared" si="3"/>
        <v>0.72121212121212119</v>
      </c>
    </row>
    <row r="53" spans="3:6" x14ac:dyDescent="0.25">
      <c r="C53" s="16" t="s">
        <v>341</v>
      </c>
      <c r="D53" s="19">
        <v>109</v>
      </c>
      <c r="E53" s="21">
        <f t="shared" si="3"/>
        <v>0.66060606060606064</v>
      </c>
    </row>
    <row r="54" spans="3:6" x14ac:dyDescent="0.25">
      <c r="C54" s="16" t="s">
        <v>116</v>
      </c>
      <c r="D54" s="19">
        <v>9</v>
      </c>
      <c r="E54" s="21">
        <f t="shared" si="3"/>
        <v>5.4545454545454543E-2</v>
      </c>
    </row>
    <row r="55" spans="3:6" ht="17.25" customHeight="1" x14ac:dyDescent="0.25">
      <c r="C55" s="94" t="s">
        <v>545</v>
      </c>
      <c r="D55" s="94"/>
      <c r="E55" s="94"/>
      <c r="F55" s="81"/>
    </row>
    <row r="56" spans="3:6" ht="16.5" customHeight="1" x14ac:dyDescent="0.25">
      <c r="C56" s="93"/>
      <c r="D56" s="93"/>
      <c r="E56" s="93"/>
      <c r="F56" s="81"/>
    </row>
    <row r="57" spans="3:6" x14ac:dyDescent="0.25"/>
    <row r="58" spans="3:6" ht="12.75" customHeight="1" x14ac:dyDescent="0.25">
      <c r="C58" s="100" t="s">
        <v>546</v>
      </c>
      <c r="D58" s="100"/>
      <c r="E58" s="100"/>
    </row>
    <row r="59" spans="3:6" x14ac:dyDescent="0.25">
      <c r="C59" s="100"/>
      <c r="D59" s="100"/>
      <c r="E59" s="100"/>
    </row>
    <row r="60" spans="3:6" ht="5.25" customHeight="1" x14ac:dyDescent="0.25">
      <c r="C60" s="46"/>
      <c r="D60" s="46"/>
      <c r="E60" s="46"/>
    </row>
    <row r="61" spans="3:6" x14ac:dyDescent="0.25">
      <c r="C61" s="15" t="s">
        <v>342</v>
      </c>
      <c r="D61" s="15" t="s">
        <v>40</v>
      </c>
      <c r="E61" s="15" t="s">
        <v>48</v>
      </c>
    </row>
    <row r="62" spans="3:6" x14ac:dyDescent="0.25">
      <c r="C62" s="18" t="s">
        <v>343</v>
      </c>
      <c r="D62" s="19">
        <v>54</v>
      </c>
      <c r="E62" s="21">
        <f>D62/165</f>
        <v>0.32727272727272727</v>
      </c>
    </row>
    <row r="63" spans="3:6" x14ac:dyDescent="0.25">
      <c r="C63" s="18" t="s">
        <v>344</v>
      </c>
      <c r="D63" s="19">
        <v>16</v>
      </c>
      <c r="E63" s="21">
        <f t="shared" ref="E63:E65" si="4">D63/165</f>
        <v>9.696969696969697E-2</v>
      </c>
    </row>
    <row r="64" spans="3:6" x14ac:dyDescent="0.25">
      <c r="C64" s="18" t="s">
        <v>345</v>
      </c>
      <c r="D64" s="19">
        <v>24</v>
      </c>
      <c r="E64" s="21">
        <f t="shared" si="4"/>
        <v>0.14545454545454545</v>
      </c>
    </row>
    <row r="65" spans="3:13" x14ac:dyDescent="0.25">
      <c r="C65" s="18" t="s">
        <v>346</v>
      </c>
      <c r="D65" s="19">
        <v>7</v>
      </c>
      <c r="E65" s="21">
        <f t="shared" si="4"/>
        <v>4.2424242424242427E-2</v>
      </c>
    </row>
    <row r="66" spans="3:13" x14ac:dyDescent="0.25"/>
    <row r="67" spans="3:13" ht="12.75" customHeight="1" x14ac:dyDescent="0.25">
      <c r="C67" s="78" t="s">
        <v>547</v>
      </c>
      <c r="D67" s="78"/>
      <c r="E67" s="78"/>
    </row>
    <row r="68" spans="3:13" ht="5.25" customHeight="1" x14ac:dyDescent="0.25">
      <c r="C68" s="46"/>
      <c r="D68" s="46"/>
      <c r="E68" s="46"/>
    </row>
    <row r="69" spans="3:13" x14ac:dyDescent="0.25">
      <c r="C69" s="15" t="s">
        <v>7</v>
      </c>
      <c r="D69" s="15" t="s">
        <v>40</v>
      </c>
      <c r="E69" s="15" t="s">
        <v>48</v>
      </c>
      <c r="G69" s="97" t="s">
        <v>347</v>
      </c>
      <c r="H69" s="97"/>
      <c r="I69" s="97"/>
      <c r="J69" s="97"/>
      <c r="K69" s="97"/>
      <c r="L69" s="97"/>
      <c r="M69" s="97"/>
    </row>
    <row r="70" spans="3:13" x14ac:dyDescent="0.25">
      <c r="C70" s="18" t="s">
        <v>41</v>
      </c>
      <c r="D70" s="19">
        <v>25</v>
      </c>
      <c r="E70" s="24">
        <f>D70/$D$72</f>
        <v>0.15151515151515152</v>
      </c>
      <c r="G70" s="121" t="s">
        <v>550</v>
      </c>
      <c r="H70" s="121"/>
      <c r="I70" s="121"/>
      <c r="J70" s="121"/>
      <c r="K70" s="121"/>
      <c r="L70" s="121"/>
      <c r="M70" s="121"/>
    </row>
    <row r="71" spans="3:13" ht="23.25" customHeight="1" x14ac:dyDescent="0.25">
      <c r="C71" s="18" t="s">
        <v>42</v>
      </c>
      <c r="D71" s="19">
        <v>140</v>
      </c>
      <c r="E71" s="24">
        <f>D71/$D$72</f>
        <v>0.84848484848484851</v>
      </c>
      <c r="G71" s="121" t="s">
        <v>549</v>
      </c>
      <c r="H71" s="121"/>
      <c r="I71" s="121"/>
      <c r="J71" s="121"/>
      <c r="K71" s="121"/>
      <c r="L71" s="121"/>
      <c r="M71" s="121"/>
    </row>
    <row r="72" spans="3:13" ht="24" customHeight="1" x14ac:dyDescent="0.25">
      <c r="C72" s="26" t="s">
        <v>375</v>
      </c>
      <c r="D72" s="20">
        <f>SUM(D70:D71)</f>
        <v>165</v>
      </c>
      <c r="E72" s="22">
        <f>SUM(E70:E71)</f>
        <v>1</v>
      </c>
      <c r="G72" s="121" t="s">
        <v>551</v>
      </c>
      <c r="H72" s="121"/>
      <c r="I72" s="121"/>
      <c r="J72" s="121"/>
      <c r="K72" s="121"/>
      <c r="L72" s="121"/>
      <c r="M72" s="121"/>
    </row>
    <row r="73" spans="3:13" x14ac:dyDescent="0.25">
      <c r="H73" s="1" t="s">
        <v>548</v>
      </c>
    </row>
    <row r="74" spans="3:13" ht="12.75" customHeight="1" x14ac:dyDescent="0.25">
      <c r="C74" s="78" t="s">
        <v>552</v>
      </c>
      <c r="D74" s="78"/>
      <c r="E74" s="78"/>
    </row>
    <row r="75" spans="3:13" ht="5.25" customHeight="1" x14ac:dyDescent="0.25">
      <c r="C75" s="46"/>
      <c r="D75" s="46"/>
      <c r="E75" s="46"/>
    </row>
    <row r="76" spans="3:13" x14ac:dyDescent="0.25">
      <c r="C76" s="15" t="s">
        <v>7</v>
      </c>
      <c r="D76" s="15" t="s">
        <v>40</v>
      </c>
      <c r="E76" s="15" t="s">
        <v>48</v>
      </c>
      <c r="G76" s="122"/>
      <c r="H76" s="122"/>
      <c r="I76" s="122"/>
      <c r="J76" s="122"/>
      <c r="K76" s="122"/>
      <c r="L76" s="122"/>
      <c r="M76" s="122"/>
    </row>
    <row r="77" spans="3:13" x14ac:dyDescent="0.25">
      <c r="C77" s="18" t="s">
        <v>41</v>
      </c>
      <c r="D77" s="19">
        <v>9</v>
      </c>
      <c r="E77" s="24">
        <f>D77/$D$79</f>
        <v>5.4545454545454543E-2</v>
      </c>
    </row>
    <row r="78" spans="3:13" x14ac:dyDescent="0.25">
      <c r="C78" s="18" t="s">
        <v>42</v>
      </c>
      <c r="D78" s="19">
        <v>156</v>
      </c>
      <c r="E78" s="24">
        <f>D78/$D$79</f>
        <v>0.94545454545454544</v>
      </c>
    </row>
    <row r="79" spans="3:13" x14ac:dyDescent="0.25">
      <c r="C79" s="26" t="s">
        <v>375</v>
      </c>
      <c r="D79" s="20">
        <f>SUM(D77:D78)</f>
        <v>165</v>
      </c>
      <c r="E79" s="22">
        <f>SUM(E77:E78)</f>
        <v>1</v>
      </c>
    </row>
    <row r="80" spans="3:13" x14ac:dyDescent="0.25"/>
    <row r="81" spans="3:13" x14ac:dyDescent="0.25">
      <c r="C81" s="100" t="s">
        <v>553</v>
      </c>
      <c r="D81" s="100"/>
      <c r="E81" s="100"/>
    </row>
    <row r="82" spans="3:13" x14ac:dyDescent="0.25">
      <c r="C82" s="100"/>
      <c r="D82" s="100"/>
      <c r="E82" s="100"/>
      <c r="F82" s="78"/>
    </row>
    <row r="83" spans="3:13" ht="5.25" customHeight="1" x14ac:dyDescent="0.25">
      <c r="C83" s="46"/>
      <c r="D83" s="46"/>
      <c r="E83" s="46"/>
    </row>
    <row r="84" spans="3:13" x14ac:dyDescent="0.25">
      <c r="C84" s="15" t="s">
        <v>7</v>
      </c>
      <c r="D84" s="15" t="s">
        <v>40</v>
      </c>
      <c r="E84" s="15" t="s">
        <v>48</v>
      </c>
    </row>
    <row r="85" spans="3:13" ht="25.5" x14ac:dyDescent="0.25">
      <c r="C85" s="16" t="s">
        <v>348</v>
      </c>
      <c r="D85" s="19">
        <v>69</v>
      </c>
      <c r="E85" s="21">
        <f>D85/165</f>
        <v>0.41818181818181815</v>
      </c>
    </row>
    <row r="86" spans="3:13" ht="25.5" x14ac:dyDescent="0.25">
      <c r="C86" s="16" t="s">
        <v>349</v>
      </c>
      <c r="D86" s="19">
        <v>69</v>
      </c>
      <c r="E86" s="21">
        <f t="shared" ref="E86:E92" si="5">D86/165</f>
        <v>0.41818181818181815</v>
      </c>
    </row>
    <row r="87" spans="3:13" x14ac:dyDescent="0.25">
      <c r="C87" s="16" t="s">
        <v>350</v>
      </c>
      <c r="D87" s="19">
        <v>111</v>
      </c>
      <c r="E87" s="21">
        <f t="shared" si="5"/>
        <v>0.67272727272727273</v>
      </c>
    </row>
    <row r="88" spans="3:13" ht="25.5" x14ac:dyDescent="0.25">
      <c r="C88" s="16" t="s">
        <v>351</v>
      </c>
      <c r="D88" s="19">
        <v>67</v>
      </c>
      <c r="E88" s="21">
        <f t="shared" si="5"/>
        <v>0.40606060606060607</v>
      </c>
    </row>
    <row r="89" spans="3:13" x14ac:dyDescent="0.25">
      <c r="C89" s="16" t="s">
        <v>352</v>
      </c>
      <c r="D89" s="19">
        <v>58</v>
      </c>
      <c r="E89" s="21">
        <f t="shared" si="5"/>
        <v>0.3515151515151515</v>
      </c>
    </row>
    <row r="90" spans="3:13" x14ac:dyDescent="0.25">
      <c r="C90" s="16" t="s">
        <v>353</v>
      </c>
      <c r="D90" s="19">
        <v>78</v>
      </c>
      <c r="E90" s="21">
        <f t="shared" si="5"/>
        <v>0.47272727272727272</v>
      </c>
    </row>
    <row r="91" spans="3:13" ht="25.5" x14ac:dyDescent="0.25">
      <c r="C91" s="16" t="s">
        <v>354</v>
      </c>
      <c r="D91" s="19">
        <v>118</v>
      </c>
      <c r="E91" s="21">
        <f t="shared" si="5"/>
        <v>0.7151515151515152</v>
      </c>
    </row>
    <row r="92" spans="3:13" x14ac:dyDescent="0.25">
      <c r="C92" s="16" t="s">
        <v>259</v>
      </c>
      <c r="D92" s="19">
        <v>5</v>
      </c>
      <c r="E92" s="21">
        <f t="shared" si="5"/>
        <v>3.0303030303030304E-2</v>
      </c>
    </row>
    <row r="93" spans="3:13" x14ac:dyDescent="0.25">
      <c r="C93" s="54" t="s">
        <v>355</v>
      </c>
    </row>
    <row r="94" spans="3:13" x14ac:dyDescent="0.25"/>
    <row r="95" spans="3:13" ht="12.75" customHeight="1" x14ac:dyDescent="0.25">
      <c r="C95" s="78" t="s">
        <v>554</v>
      </c>
      <c r="D95" s="78"/>
      <c r="E95" s="78"/>
      <c r="F95" s="78"/>
      <c r="G95" s="78"/>
      <c r="H95" s="78"/>
      <c r="I95" s="78"/>
      <c r="J95" s="78"/>
      <c r="K95" s="78"/>
      <c r="L95" s="78"/>
      <c r="M95" s="78"/>
    </row>
    <row r="96" spans="3:13" ht="5.25" customHeight="1" x14ac:dyDescent="0.25">
      <c r="C96" s="46"/>
      <c r="D96" s="46"/>
      <c r="E96" s="46"/>
      <c r="F96" s="46"/>
      <c r="G96" s="46"/>
      <c r="H96" s="46"/>
      <c r="I96" s="46"/>
      <c r="J96" s="46"/>
      <c r="K96" s="46"/>
      <c r="L96" s="46"/>
      <c r="M96" s="46"/>
    </row>
    <row r="97" spans="3:15" ht="12.75" customHeight="1" x14ac:dyDescent="0.25">
      <c r="C97" s="15" t="s">
        <v>358</v>
      </c>
      <c r="D97" s="15" t="s">
        <v>40</v>
      </c>
      <c r="E97" s="15" t="s">
        <v>48</v>
      </c>
      <c r="F97" s="97" t="s">
        <v>359</v>
      </c>
      <c r="G97" s="97"/>
      <c r="H97" s="97"/>
      <c r="I97" s="97"/>
      <c r="J97" s="97"/>
      <c r="K97" s="97"/>
      <c r="L97" s="97"/>
      <c r="M97" s="97"/>
    </row>
    <row r="98" spans="3:15" ht="46.5" customHeight="1" x14ac:dyDescent="0.25">
      <c r="C98" s="18" t="s">
        <v>451</v>
      </c>
      <c r="D98" s="19">
        <v>118</v>
      </c>
      <c r="E98" s="21">
        <f>D98/165</f>
        <v>0.7151515151515152</v>
      </c>
      <c r="F98" s="104" t="s">
        <v>556</v>
      </c>
      <c r="G98" s="123"/>
      <c r="H98" s="123"/>
      <c r="I98" s="123"/>
      <c r="J98" s="123"/>
      <c r="K98" s="123"/>
      <c r="L98" s="123"/>
      <c r="M98" s="105"/>
    </row>
    <row r="99" spans="3:15" ht="59.25" customHeight="1" x14ac:dyDescent="0.25">
      <c r="C99" s="18" t="s">
        <v>356</v>
      </c>
      <c r="D99" s="19">
        <v>107</v>
      </c>
      <c r="E99" s="21">
        <f t="shared" ref="E99:E100" si="6">D99/165</f>
        <v>0.64848484848484844</v>
      </c>
      <c r="F99" s="104" t="s">
        <v>557</v>
      </c>
      <c r="G99" s="123"/>
      <c r="H99" s="123"/>
      <c r="I99" s="123"/>
      <c r="J99" s="123"/>
      <c r="K99" s="123"/>
      <c r="L99" s="123"/>
      <c r="M99" s="105"/>
    </row>
    <row r="100" spans="3:15" ht="42.75" customHeight="1" x14ac:dyDescent="0.25">
      <c r="C100" s="18" t="s">
        <v>357</v>
      </c>
      <c r="D100" s="19">
        <v>98</v>
      </c>
      <c r="E100" s="21">
        <f t="shared" si="6"/>
        <v>0.59393939393939399</v>
      </c>
      <c r="F100" s="104" t="s">
        <v>558</v>
      </c>
      <c r="G100" s="123"/>
      <c r="H100" s="123"/>
      <c r="I100" s="123"/>
      <c r="J100" s="123"/>
      <c r="K100" s="123"/>
      <c r="L100" s="123"/>
      <c r="M100" s="105"/>
    </row>
    <row r="101" spans="3:15" x14ac:dyDescent="0.25"/>
    <row r="102" spans="3:15" x14ac:dyDescent="0.25">
      <c r="C102" s="78" t="s">
        <v>555</v>
      </c>
      <c r="D102" s="78"/>
      <c r="E102" s="78"/>
      <c r="F102" s="78"/>
      <c r="G102" s="78"/>
      <c r="H102" s="78"/>
      <c r="I102" s="78"/>
      <c r="J102" s="78"/>
      <c r="K102" s="78"/>
    </row>
    <row r="103" spans="3:15" ht="5.25" customHeight="1" x14ac:dyDescent="0.25">
      <c r="C103" s="23"/>
      <c r="D103" s="23"/>
      <c r="E103" s="23"/>
      <c r="F103" s="23"/>
      <c r="G103" s="23"/>
      <c r="H103" s="23"/>
      <c r="I103" s="23"/>
      <c r="J103" s="23"/>
      <c r="K103" s="23"/>
    </row>
    <row r="104" spans="3:15" x14ac:dyDescent="0.25">
      <c r="D104" s="106" t="s">
        <v>364</v>
      </c>
      <c r="E104" s="108"/>
      <c r="F104" s="106" t="s">
        <v>365</v>
      </c>
      <c r="G104" s="108"/>
      <c r="H104" s="106" t="s">
        <v>366</v>
      </c>
      <c r="I104" s="108"/>
      <c r="J104" s="106" t="s">
        <v>367</v>
      </c>
      <c r="K104" s="108"/>
    </row>
    <row r="105" spans="3:15" x14ac:dyDescent="0.25">
      <c r="C105" s="15" t="s">
        <v>7</v>
      </c>
      <c r="D105" s="15" t="s">
        <v>40</v>
      </c>
      <c r="E105" s="15" t="s">
        <v>48</v>
      </c>
      <c r="F105" s="15" t="s">
        <v>40</v>
      </c>
      <c r="G105" s="15" t="s">
        <v>48</v>
      </c>
      <c r="H105" s="15" t="s">
        <v>40</v>
      </c>
      <c r="I105" s="15" t="s">
        <v>48</v>
      </c>
      <c r="J105" s="15" t="s">
        <v>40</v>
      </c>
      <c r="K105" s="15" t="s">
        <v>48</v>
      </c>
    </row>
    <row r="106" spans="3:15" ht="25.5" x14ac:dyDescent="0.25">
      <c r="C106" s="16" t="s">
        <v>360</v>
      </c>
      <c r="D106" s="19">
        <v>26</v>
      </c>
      <c r="E106" s="21">
        <f>D106/165</f>
        <v>0.15757575757575756</v>
      </c>
      <c r="F106" s="19">
        <v>4</v>
      </c>
      <c r="G106" s="21">
        <f>F106/165</f>
        <v>2.4242424242424242E-2</v>
      </c>
      <c r="H106" s="19">
        <v>112</v>
      </c>
      <c r="I106" s="21">
        <f>H106/165</f>
        <v>0.67878787878787883</v>
      </c>
      <c r="J106" s="19">
        <v>23</v>
      </c>
      <c r="K106" s="21">
        <f>J106/165</f>
        <v>0.1393939393939394</v>
      </c>
    </row>
    <row r="107" spans="3:15" ht="25.5" x14ac:dyDescent="0.25">
      <c r="C107" s="16" t="s">
        <v>361</v>
      </c>
      <c r="D107" s="19">
        <v>24</v>
      </c>
      <c r="E107" s="21">
        <f t="shared" ref="E107:G109" si="7">D107/165</f>
        <v>0.14545454545454545</v>
      </c>
      <c r="F107" s="19">
        <v>2</v>
      </c>
      <c r="G107" s="21">
        <f t="shared" si="7"/>
        <v>1.2121212121212121E-2</v>
      </c>
      <c r="H107" s="19">
        <v>52</v>
      </c>
      <c r="I107" s="21">
        <f t="shared" ref="I107" si="8">H107/165</f>
        <v>0.31515151515151513</v>
      </c>
      <c r="J107" s="19">
        <v>87</v>
      </c>
      <c r="K107" s="21">
        <f t="shared" ref="K107" si="9">J107/165</f>
        <v>0.52727272727272723</v>
      </c>
    </row>
    <row r="108" spans="3:15" ht="38.25" x14ac:dyDescent="0.25">
      <c r="C108" s="16" t="s">
        <v>362</v>
      </c>
      <c r="D108" s="19">
        <v>23</v>
      </c>
      <c r="E108" s="21">
        <f t="shared" si="7"/>
        <v>0.1393939393939394</v>
      </c>
      <c r="F108" s="19">
        <v>6</v>
      </c>
      <c r="G108" s="21">
        <f t="shared" si="7"/>
        <v>3.6363636363636362E-2</v>
      </c>
      <c r="H108" s="19">
        <v>66</v>
      </c>
      <c r="I108" s="21">
        <f t="shared" ref="I108" si="10">H108/165</f>
        <v>0.4</v>
      </c>
      <c r="J108" s="19">
        <v>70</v>
      </c>
      <c r="K108" s="21">
        <f t="shared" ref="K108" si="11">J108/165</f>
        <v>0.42424242424242425</v>
      </c>
    </row>
    <row r="109" spans="3:15" ht="25.5" x14ac:dyDescent="0.25">
      <c r="C109" s="16" t="s">
        <v>363</v>
      </c>
      <c r="D109" s="19">
        <v>39</v>
      </c>
      <c r="E109" s="21">
        <f t="shared" si="7"/>
        <v>0.23636363636363636</v>
      </c>
      <c r="F109" s="19">
        <v>3</v>
      </c>
      <c r="G109" s="21">
        <f t="shared" si="7"/>
        <v>1.8181818181818181E-2</v>
      </c>
      <c r="H109" s="19">
        <v>68</v>
      </c>
      <c r="I109" s="21">
        <f t="shared" ref="I109" si="12">H109/165</f>
        <v>0.41212121212121211</v>
      </c>
      <c r="J109" s="19">
        <v>55</v>
      </c>
      <c r="K109" s="21">
        <f t="shared" ref="K109" si="13">J109/165</f>
        <v>0.33333333333333331</v>
      </c>
    </row>
    <row r="110" spans="3:15" x14ac:dyDescent="0.25"/>
    <row r="111" spans="3:15" ht="12.75" customHeight="1" x14ac:dyDescent="0.25">
      <c r="C111" s="78" t="s">
        <v>559</v>
      </c>
      <c r="D111" s="78"/>
      <c r="E111" s="78"/>
      <c r="F111" s="78"/>
      <c r="G111" s="78"/>
      <c r="H111" s="78"/>
      <c r="I111" s="78"/>
      <c r="J111" s="78"/>
      <c r="K111" s="78"/>
      <c r="L111" s="78"/>
      <c r="M111" s="78"/>
      <c r="N111" s="78"/>
      <c r="O111" s="78"/>
    </row>
    <row r="112" spans="3:15" ht="5.25" customHeight="1" x14ac:dyDescent="0.25">
      <c r="C112" s="23"/>
      <c r="D112" s="23"/>
      <c r="E112" s="23"/>
      <c r="F112" s="23"/>
      <c r="G112" s="23"/>
      <c r="H112" s="23"/>
      <c r="I112" s="23"/>
      <c r="J112" s="23"/>
      <c r="K112" s="23"/>
      <c r="L112" s="23"/>
      <c r="M112" s="23"/>
      <c r="N112" s="23"/>
      <c r="O112" s="23"/>
    </row>
    <row r="113" spans="3:15" ht="12.75" customHeight="1" x14ac:dyDescent="0.25">
      <c r="D113" s="106" t="s">
        <v>368</v>
      </c>
      <c r="E113" s="108"/>
      <c r="F113" s="106" t="s">
        <v>369</v>
      </c>
      <c r="G113" s="108"/>
      <c r="H113" s="106" t="s">
        <v>370</v>
      </c>
      <c r="I113" s="108"/>
      <c r="J113" s="97" t="s">
        <v>371</v>
      </c>
      <c r="K113" s="97"/>
      <c r="L113" s="97" t="s">
        <v>372</v>
      </c>
      <c r="M113" s="97"/>
      <c r="N113" s="97" t="s">
        <v>128</v>
      </c>
      <c r="O113" s="97"/>
    </row>
    <row r="114" spans="3:15" x14ac:dyDescent="0.25">
      <c r="C114" s="15" t="s">
        <v>7</v>
      </c>
      <c r="D114" s="15" t="s">
        <v>40</v>
      </c>
      <c r="E114" s="15" t="s">
        <v>48</v>
      </c>
      <c r="F114" s="15" t="s">
        <v>40</v>
      </c>
      <c r="G114" s="15" t="s">
        <v>48</v>
      </c>
      <c r="H114" s="15" t="s">
        <v>40</v>
      </c>
      <c r="I114" s="15" t="s">
        <v>48</v>
      </c>
      <c r="J114" s="15" t="s">
        <v>40</v>
      </c>
      <c r="K114" s="15" t="s">
        <v>48</v>
      </c>
      <c r="L114" s="15" t="s">
        <v>40</v>
      </c>
      <c r="M114" s="15" t="s">
        <v>48</v>
      </c>
      <c r="N114" s="15" t="s">
        <v>40</v>
      </c>
      <c r="O114" s="15" t="s">
        <v>48</v>
      </c>
    </row>
    <row r="115" spans="3:15" ht="25.5" x14ac:dyDescent="0.25">
      <c r="C115" s="16" t="s">
        <v>360</v>
      </c>
      <c r="D115" s="17">
        <v>8</v>
      </c>
      <c r="E115" s="21">
        <f>D115/J106</f>
        <v>0.34782608695652173</v>
      </c>
      <c r="F115" s="17">
        <v>5</v>
      </c>
      <c r="G115" s="21">
        <f>F115/J106</f>
        <v>0.21739130434782608</v>
      </c>
      <c r="H115" s="17">
        <v>0</v>
      </c>
      <c r="I115" s="21">
        <f>H115/J106</f>
        <v>0</v>
      </c>
      <c r="J115" s="17">
        <v>0</v>
      </c>
      <c r="K115" s="21">
        <f>J115/J106</f>
        <v>0</v>
      </c>
      <c r="L115" s="17">
        <v>8</v>
      </c>
      <c r="M115" s="21">
        <f>L115/J106</f>
        <v>0.34782608695652173</v>
      </c>
      <c r="N115" s="17">
        <v>2</v>
      </c>
      <c r="O115" s="21">
        <f>N115/J106</f>
        <v>8.6956521739130432E-2</v>
      </c>
    </row>
    <row r="116" spans="3:15" ht="25.5" x14ac:dyDescent="0.25">
      <c r="C116" s="16" t="s">
        <v>361</v>
      </c>
      <c r="D116" s="17">
        <v>18</v>
      </c>
      <c r="E116" s="21">
        <f>D116/J107</f>
        <v>0.20689655172413793</v>
      </c>
      <c r="F116" s="17">
        <v>25</v>
      </c>
      <c r="G116" s="21">
        <f>F116/J107</f>
        <v>0.28735632183908044</v>
      </c>
      <c r="H116" s="17">
        <v>1</v>
      </c>
      <c r="I116" s="21">
        <f>H116/J107</f>
        <v>1.1494252873563218E-2</v>
      </c>
      <c r="J116" s="17">
        <v>3</v>
      </c>
      <c r="K116" s="21">
        <f>J116/J107</f>
        <v>3.4482758620689655E-2</v>
      </c>
      <c r="L116" s="17">
        <v>30</v>
      </c>
      <c r="M116" s="21">
        <f>L116/J107</f>
        <v>0.34482758620689657</v>
      </c>
      <c r="N116" s="17">
        <v>10</v>
      </c>
      <c r="O116" s="21">
        <f>N116/J107</f>
        <v>0.11494252873563218</v>
      </c>
    </row>
    <row r="117" spans="3:15" ht="38.25" x14ac:dyDescent="0.25">
      <c r="C117" s="16" t="s">
        <v>362</v>
      </c>
      <c r="D117" s="17">
        <v>16</v>
      </c>
      <c r="E117" s="21">
        <f>D117/J108</f>
        <v>0.22857142857142856</v>
      </c>
      <c r="F117" s="17">
        <v>17</v>
      </c>
      <c r="G117" s="21">
        <f>F117/J108</f>
        <v>0.24285714285714285</v>
      </c>
      <c r="H117" s="17">
        <v>0</v>
      </c>
      <c r="I117" s="21">
        <f>H117/J108</f>
        <v>0</v>
      </c>
      <c r="J117" s="17">
        <v>3</v>
      </c>
      <c r="K117" s="21">
        <f>J117/J108</f>
        <v>4.2857142857142858E-2</v>
      </c>
      <c r="L117" s="17">
        <v>26</v>
      </c>
      <c r="M117" s="21">
        <f>L117/J108</f>
        <v>0.37142857142857144</v>
      </c>
      <c r="N117" s="17">
        <v>8</v>
      </c>
      <c r="O117" s="21">
        <f>N117/J108</f>
        <v>0.11428571428571428</v>
      </c>
    </row>
    <row r="118" spans="3:15" ht="25.5" x14ac:dyDescent="0.25">
      <c r="C118" s="16" t="s">
        <v>363</v>
      </c>
      <c r="D118" s="17">
        <v>14</v>
      </c>
      <c r="E118" s="21">
        <f>D118/J109</f>
        <v>0.25454545454545452</v>
      </c>
      <c r="F118" s="17">
        <v>19</v>
      </c>
      <c r="G118" s="21">
        <f>F118/J109</f>
        <v>0.34545454545454546</v>
      </c>
      <c r="H118" s="17">
        <v>1</v>
      </c>
      <c r="I118" s="21">
        <f>H118/J109</f>
        <v>1.8181818181818181E-2</v>
      </c>
      <c r="J118" s="17">
        <v>1</v>
      </c>
      <c r="K118" s="21">
        <f>J118/J109</f>
        <v>1.8181818181818181E-2</v>
      </c>
      <c r="L118" s="17">
        <v>15</v>
      </c>
      <c r="M118" s="21">
        <f>L118/J109</f>
        <v>0.27272727272727271</v>
      </c>
      <c r="N118" s="17">
        <v>5</v>
      </c>
      <c r="O118" s="21">
        <f>N118/J109</f>
        <v>9.0909090909090912E-2</v>
      </c>
    </row>
    <row r="119" spans="3:15" x14ac:dyDescent="0.25">
      <c r="C119" s="98" t="s">
        <v>373</v>
      </c>
      <c r="D119" s="98"/>
      <c r="E119" s="98"/>
      <c r="F119" s="98"/>
      <c r="G119" s="98"/>
      <c r="H119" s="98"/>
      <c r="I119" s="98"/>
      <c r="J119" s="98"/>
      <c r="K119" s="98"/>
    </row>
    <row r="120" spans="3:15" x14ac:dyDescent="0.25"/>
    <row r="121" spans="3:15" ht="12.75" customHeight="1" x14ac:dyDescent="0.25">
      <c r="C121" s="78" t="s">
        <v>560</v>
      </c>
      <c r="D121" s="78"/>
      <c r="E121" s="78"/>
      <c r="F121" s="78"/>
      <c r="G121" s="78"/>
      <c r="H121" s="78"/>
      <c r="I121" s="78"/>
      <c r="J121" s="78"/>
      <c r="K121" s="78"/>
    </row>
    <row r="122" spans="3:15" ht="5.25" customHeight="1" x14ac:dyDescent="0.25">
      <c r="C122" s="78"/>
      <c r="D122" s="78"/>
      <c r="E122" s="78"/>
      <c r="F122" s="78"/>
      <c r="G122" s="78"/>
      <c r="H122" s="78"/>
      <c r="I122" s="78"/>
      <c r="J122" s="78"/>
      <c r="K122" s="78"/>
    </row>
    <row r="123" spans="3:15" ht="29.25" customHeight="1" x14ac:dyDescent="0.25">
      <c r="C123" s="104" t="s">
        <v>561</v>
      </c>
      <c r="D123" s="123"/>
      <c r="E123" s="123"/>
      <c r="F123" s="123"/>
      <c r="G123" s="123"/>
      <c r="H123" s="123"/>
      <c r="I123" s="123"/>
      <c r="J123" s="123"/>
      <c r="K123" s="105"/>
    </row>
    <row r="124" spans="3:15" ht="12.75" customHeight="1" x14ac:dyDescent="0.25">
      <c r="C124" s="124" t="s">
        <v>562</v>
      </c>
      <c r="D124" s="125"/>
      <c r="E124" s="125"/>
      <c r="F124" s="125"/>
      <c r="G124" s="125"/>
      <c r="H124" s="125"/>
      <c r="I124" s="125"/>
      <c r="J124" s="125"/>
      <c r="K124" s="126"/>
    </row>
    <row r="125" spans="3:15" ht="12.75" customHeight="1" x14ac:dyDescent="0.25">
      <c r="C125" s="124" t="s">
        <v>563</v>
      </c>
      <c r="D125" s="125"/>
      <c r="E125" s="125"/>
      <c r="F125" s="125"/>
      <c r="G125" s="125"/>
      <c r="H125" s="125"/>
      <c r="I125" s="125"/>
      <c r="J125" s="125"/>
      <c r="K125" s="126"/>
    </row>
    <row r="126" spans="3:15" ht="12.75" customHeight="1" x14ac:dyDescent="0.25">
      <c r="C126" s="124" t="s">
        <v>564</v>
      </c>
      <c r="D126" s="125"/>
      <c r="E126" s="125"/>
      <c r="F126" s="125"/>
      <c r="G126" s="125"/>
      <c r="H126" s="125"/>
      <c r="I126" s="125"/>
      <c r="J126" s="125"/>
      <c r="K126" s="126"/>
    </row>
    <row r="127" spans="3:15" ht="12.75" customHeight="1" x14ac:dyDescent="0.25">
      <c r="C127" s="124" t="s">
        <v>565</v>
      </c>
      <c r="D127" s="125"/>
      <c r="E127" s="125"/>
      <c r="F127" s="125"/>
      <c r="G127" s="125"/>
      <c r="H127" s="125"/>
      <c r="I127" s="125"/>
      <c r="J127" s="125"/>
      <c r="K127" s="126"/>
    </row>
    <row r="128" spans="3:15" ht="12.75" customHeight="1" x14ac:dyDescent="0.25">
      <c r="C128" s="124" t="s">
        <v>566</v>
      </c>
      <c r="D128" s="125"/>
      <c r="E128" s="125"/>
      <c r="F128" s="125"/>
      <c r="G128" s="125"/>
      <c r="H128" s="125"/>
      <c r="I128" s="125"/>
      <c r="J128" s="125"/>
      <c r="K128" s="126"/>
    </row>
    <row r="129" spans="3:11" ht="12.75" customHeight="1" x14ac:dyDescent="0.25">
      <c r="C129" s="124" t="s">
        <v>567</v>
      </c>
      <c r="D129" s="125"/>
      <c r="E129" s="125"/>
      <c r="F129" s="125"/>
      <c r="G129" s="125"/>
      <c r="H129" s="125"/>
      <c r="I129" s="125"/>
      <c r="J129" s="125"/>
      <c r="K129" s="126"/>
    </row>
    <row r="130" spans="3:11" ht="12.75" customHeight="1" x14ac:dyDescent="0.25">
      <c r="C130" s="124" t="s">
        <v>578</v>
      </c>
      <c r="D130" s="125"/>
      <c r="E130" s="125"/>
      <c r="F130" s="125"/>
      <c r="G130" s="125"/>
      <c r="H130" s="125"/>
      <c r="I130" s="125"/>
      <c r="J130" s="125"/>
      <c r="K130" s="126"/>
    </row>
    <row r="131" spans="3:11" ht="12.75" customHeight="1" x14ac:dyDescent="0.25">
      <c r="C131" s="124" t="s">
        <v>568</v>
      </c>
      <c r="D131" s="125"/>
      <c r="E131" s="125"/>
      <c r="F131" s="125"/>
      <c r="G131" s="125"/>
      <c r="H131" s="125"/>
      <c r="I131" s="125"/>
      <c r="J131" s="125"/>
      <c r="K131" s="126"/>
    </row>
    <row r="132" spans="3:11" ht="12.75" customHeight="1" x14ac:dyDescent="0.25">
      <c r="C132" s="124" t="s">
        <v>569</v>
      </c>
      <c r="D132" s="125"/>
      <c r="E132" s="125"/>
      <c r="F132" s="125"/>
      <c r="G132" s="125"/>
      <c r="H132" s="125"/>
      <c r="I132" s="125"/>
      <c r="J132" s="125"/>
      <c r="K132" s="126"/>
    </row>
    <row r="133" spans="3:11" ht="12.75" customHeight="1" x14ac:dyDescent="0.25">
      <c r="C133" s="124" t="s">
        <v>570</v>
      </c>
      <c r="D133" s="125"/>
      <c r="E133" s="125"/>
      <c r="F133" s="125"/>
      <c r="G133" s="125"/>
      <c r="H133" s="125"/>
      <c r="I133" s="125"/>
      <c r="J133" s="125"/>
      <c r="K133" s="126"/>
    </row>
    <row r="134" spans="3:11" ht="12.75" customHeight="1" x14ac:dyDescent="0.25">
      <c r="C134" s="124" t="s">
        <v>571</v>
      </c>
      <c r="D134" s="125"/>
      <c r="E134" s="125"/>
      <c r="F134" s="125"/>
      <c r="G134" s="125"/>
      <c r="H134" s="125"/>
      <c r="I134" s="125"/>
      <c r="J134" s="125"/>
      <c r="K134" s="126"/>
    </row>
    <row r="135" spans="3:11" ht="12.75" customHeight="1" x14ac:dyDescent="0.25">
      <c r="C135" s="124" t="s">
        <v>572</v>
      </c>
      <c r="D135" s="125"/>
      <c r="E135" s="125"/>
      <c r="F135" s="125"/>
      <c r="G135" s="125"/>
      <c r="H135" s="125"/>
      <c r="I135" s="125"/>
      <c r="J135" s="125"/>
      <c r="K135" s="126"/>
    </row>
    <row r="136" spans="3:11" ht="12.75" customHeight="1" x14ac:dyDescent="0.25">
      <c r="C136" s="124" t="s">
        <v>573</v>
      </c>
      <c r="D136" s="125"/>
      <c r="E136" s="125"/>
      <c r="F136" s="125"/>
      <c r="G136" s="125"/>
      <c r="H136" s="125"/>
      <c r="I136" s="125"/>
      <c r="J136" s="125"/>
      <c r="K136" s="126"/>
    </row>
    <row r="137" spans="3:11" ht="12.75" customHeight="1" x14ac:dyDescent="0.25">
      <c r="C137" s="124" t="s">
        <v>577</v>
      </c>
      <c r="D137" s="125"/>
      <c r="E137" s="125"/>
      <c r="F137" s="125"/>
      <c r="G137" s="125"/>
      <c r="H137" s="125"/>
      <c r="I137" s="125"/>
      <c r="J137" s="125"/>
      <c r="K137" s="126"/>
    </row>
    <row r="138" spans="3:11" ht="12.75" customHeight="1" x14ac:dyDescent="0.25">
      <c r="C138" s="124" t="s">
        <v>574</v>
      </c>
      <c r="D138" s="125"/>
      <c r="E138" s="125"/>
      <c r="F138" s="125"/>
      <c r="G138" s="125"/>
      <c r="H138" s="125"/>
      <c r="I138" s="125"/>
      <c r="J138" s="125"/>
      <c r="K138" s="126"/>
    </row>
    <row r="139" spans="3:11" ht="12.75" customHeight="1" x14ac:dyDescent="0.25">
      <c r="C139" s="124" t="s">
        <v>575</v>
      </c>
      <c r="D139" s="125"/>
      <c r="E139" s="125"/>
      <c r="F139" s="125"/>
      <c r="G139" s="125"/>
      <c r="H139" s="125"/>
      <c r="I139" s="125"/>
      <c r="J139" s="125"/>
      <c r="K139" s="126"/>
    </row>
    <row r="140" spans="3:11" ht="12.75" customHeight="1" x14ac:dyDescent="0.25">
      <c r="C140" s="124" t="s">
        <v>576</v>
      </c>
      <c r="D140" s="125"/>
      <c r="E140" s="125"/>
      <c r="F140" s="125"/>
      <c r="G140" s="125"/>
      <c r="H140" s="125"/>
      <c r="I140" s="125"/>
      <c r="J140" s="125"/>
      <c r="K140" s="126"/>
    </row>
    <row r="141" spans="3:11" x14ac:dyDescent="0.25">
      <c r="C141" s="84"/>
      <c r="D141" s="84"/>
      <c r="E141" s="84"/>
      <c r="F141" s="84"/>
      <c r="G141" s="84"/>
      <c r="H141" s="84"/>
      <c r="I141" s="84"/>
      <c r="J141" s="84"/>
      <c r="K141" s="84"/>
    </row>
    <row r="142" spans="3:11" x14ac:dyDescent="0.25">
      <c r="C142" s="84"/>
      <c r="D142" s="84"/>
      <c r="E142" s="84"/>
      <c r="F142" s="84"/>
      <c r="G142" s="84"/>
      <c r="H142" s="84"/>
      <c r="I142" s="84"/>
      <c r="J142" s="84"/>
      <c r="K142" s="84"/>
    </row>
    <row r="143" spans="3:11" x14ac:dyDescent="0.25">
      <c r="C143" s="93" t="s">
        <v>603</v>
      </c>
      <c r="D143" s="93"/>
      <c r="E143" s="93"/>
    </row>
    <row r="144" spans="3:11" ht="12.75" hidden="1" customHeight="1" x14ac:dyDescent="0.25"/>
  </sheetData>
  <mergeCells count="45">
    <mergeCell ref="C143:E143"/>
    <mergeCell ref="D104:E104"/>
    <mergeCell ref="C135:K135"/>
    <mergeCell ref="C136:K136"/>
    <mergeCell ref="C137:K137"/>
    <mergeCell ref="C132:K132"/>
    <mergeCell ref="C133:K133"/>
    <mergeCell ref="C134:K134"/>
    <mergeCell ref="C138:K138"/>
    <mergeCell ref="G69:M69"/>
    <mergeCell ref="C26:E27"/>
    <mergeCell ref="C36:E37"/>
    <mergeCell ref="C46:E47"/>
    <mergeCell ref="C55:E56"/>
    <mergeCell ref="C58:E59"/>
    <mergeCell ref="F98:M98"/>
    <mergeCell ref="F97:M97"/>
    <mergeCell ref="F99:M99"/>
    <mergeCell ref="F100:M100"/>
    <mergeCell ref="G70:M70"/>
    <mergeCell ref="G71:M71"/>
    <mergeCell ref="G72:M72"/>
    <mergeCell ref="G76:M76"/>
    <mergeCell ref="L113:M113"/>
    <mergeCell ref="N113:O113"/>
    <mergeCell ref="D113:E113"/>
    <mergeCell ref="F113:G113"/>
    <mergeCell ref="H113:I113"/>
    <mergeCell ref="J113:K113"/>
    <mergeCell ref="C81:E82"/>
    <mergeCell ref="C139:K139"/>
    <mergeCell ref="C140:K140"/>
    <mergeCell ref="C123:K123"/>
    <mergeCell ref="C124:K124"/>
    <mergeCell ref="C125:K125"/>
    <mergeCell ref="C126:K126"/>
    <mergeCell ref="C127:K127"/>
    <mergeCell ref="C128:K128"/>
    <mergeCell ref="C129:K129"/>
    <mergeCell ref="C130:K130"/>
    <mergeCell ref="C131:K131"/>
    <mergeCell ref="F104:G104"/>
    <mergeCell ref="H104:I104"/>
    <mergeCell ref="J104:K104"/>
    <mergeCell ref="C119:K119"/>
  </mergeCells>
  <hyperlinks>
    <hyperlink ref="M3" location="Índice!A1" display="Índice" xr:uid="{30E3C66C-0A8E-4081-8B15-77F91222A15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Tabla 1</vt:lpstr>
      <vt:lpstr>Índice</vt:lpstr>
      <vt:lpstr>1 Planificación</vt:lpstr>
      <vt:lpstr>2 Gestión financiera</vt:lpstr>
      <vt:lpstr>3 Gestión administrativa</vt:lpstr>
      <vt:lpstr>4 Regulación y control</vt:lpstr>
      <vt:lpstr>5 Gobernanza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Ortiz</dc:creator>
  <cp:lastModifiedBy>Patricia Ortiz</cp:lastModifiedBy>
  <dcterms:created xsi:type="dcterms:W3CDTF">2023-06-28T17:27:16Z</dcterms:created>
  <dcterms:modified xsi:type="dcterms:W3CDTF">2024-02-06T17:54:54Z</dcterms:modified>
</cp:coreProperties>
</file>