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ompetenciagobec-my.sharepoint.com/personal/portiz_competencias_gob_ec/Documents/26 Capacidad institucional/16 Levantamiento provincial/Publicación web/"/>
    </mc:Choice>
  </mc:AlternateContent>
  <xr:revisionPtr revIDLastSave="5253" documentId="8_{034F006F-41A1-43AA-8ED2-C2B4178C17EE}" xr6:coauthVersionLast="47" xr6:coauthVersionMax="47" xr10:uidLastSave="{F8978C50-C0B2-4E17-8D8D-49AD2CBACFCD}"/>
  <bookViews>
    <workbookView xWindow="-120" yWindow="-120" windowWidth="20730" windowHeight="11160" tabRatio="597" firstSheet="1" activeTab="1" xr2:uid="{3D34D7BA-D992-47DF-B865-B761EC4633E0}"/>
  </bookViews>
  <sheets>
    <sheet name="Tabla 1" sheetId="1" state="hidden" r:id="rId1"/>
    <sheet name="Índice" sheetId="11" r:id="rId2"/>
    <sheet name="1 Planificación" sheetId="4" r:id="rId3"/>
    <sheet name="2 Gestión financiera" sheetId="5" r:id="rId4"/>
    <sheet name="3 Gestión administrativa" sheetId="6" r:id="rId5"/>
    <sheet name="4 Regulación y control" sheetId="8" r:id="rId6"/>
    <sheet name="5 Gobernanza"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2" i="10" l="1"/>
  <c r="M122" i="10"/>
  <c r="K122" i="10"/>
  <c r="I122" i="10"/>
  <c r="G122" i="10"/>
  <c r="E122" i="10"/>
  <c r="O121" i="10"/>
  <c r="M121" i="10"/>
  <c r="K121" i="10"/>
  <c r="I121" i="10"/>
  <c r="G121" i="10"/>
  <c r="E121" i="10"/>
  <c r="O120" i="10"/>
  <c r="M120" i="10"/>
  <c r="K120" i="10"/>
  <c r="I120" i="10"/>
  <c r="G120" i="10"/>
  <c r="E120" i="10"/>
  <c r="O119" i="10"/>
  <c r="M119" i="10"/>
  <c r="K119" i="10"/>
  <c r="I119" i="10"/>
  <c r="G119" i="10"/>
  <c r="E119" i="10"/>
  <c r="K111" i="10"/>
  <c r="K112" i="10"/>
  <c r="K113" i="10"/>
  <c r="K110" i="10"/>
  <c r="I111" i="10"/>
  <c r="I112" i="10"/>
  <c r="I113" i="10"/>
  <c r="I110" i="10"/>
  <c r="G111" i="10"/>
  <c r="G112" i="10"/>
  <c r="G113" i="10"/>
  <c r="G110" i="10"/>
  <c r="E111" i="10"/>
  <c r="E112" i="10"/>
  <c r="E113" i="10"/>
  <c r="E110" i="10"/>
  <c r="E103" i="10"/>
  <c r="E104" i="10"/>
  <c r="E102" i="10"/>
  <c r="E90" i="10"/>
  <c r="E91" i="10"/>
  <c r="E92" i="10"/>
  <c r="E93" i="10"/>
  <c r="E94" i="10"/>
  <c r="E95" i="10"/>
  <c r="E96" i="10"/>
  <c r="E89" i="10"/>
  <c r="D84" i="10"/>
  <c r="E83" i="10" s="1"/>
  <c r="D77" i="10"/>
  <c r="E76" i="10" s="1"/>
  <c r="E68" i="10"/>
  <c r="E69" i="10"/>
  <c r="E70" i="10"/>
  <c r="E67" i="10"/>
  <c r="E55" i="10"/>
  <c r="E56" i="10"/>
  <c r="E57" i="10"/>
  <c r="E58" i="10"/>
  <c r="E54" i="10"/>
  <c r="E47" i="10"/>
  <c r="E48" i="10"/>
  <c r="E46" i="10"/>
  <c r="E35" i="10"/>
  <c r="E36" i="10"/>
  <c r="E37" i="10"/>
  <c r="E34" i="10"/>
  <c r="E19" i="10"/>
  <c r="E20" i="10"/>
  <c r="E21" i="10"/>
  <c r="E22" i="10"/>
  <c r="E23" i="10"/>
  <c r="E24" i="10"/>
  <c r="E25" i="10"/>
  <c r="E26" i="10"/>
  <c r="E18" i="10"/>
  <c r="D13" i="10"/>
  <c r="E12" i="10" s="1"/>
  <c r="D123" i="8"/>
  <c r="E122" i="8" s="1"/>
  <c r="G114" i="8"/>
  <c r="G115" i="8"/>
  <c r="G116" i="8"/>
  <c r="G113" i="8"/>
  <c r="E114" i="8"/>
  <c r="E115" i="8"/>
  <c r="E116" i="8"/>
  <c r="E113" i="8"/>
  <c r="D105" i="8"/>
  <c r="E104" i="8" s="1"/>
  <c r="E97" i="8"/>
  <c r="E98" i="8"/>
  <c r="E96" i="8"/>
  <c r="D86" i="8"/>
  <c r="E82" i="8" s="1"/>
  <c r="K75" i="8"/>
  <c r="I75" i="8"/>
  <c r="G75" i="8"/>
  <c r="E75" i="8"/>
  <c r="E69" i="8"/>
  <c r="E70" i="8"/>
  <c r="E71" i="8"/>
  <c r="E72" i="8"/>
  <c r="E73" i="8"/>
  <c r="E74" i="8"/>
  <c r="K74" i="8"/>
  <c r="I74" i="8"/>
  <c r="G74" i="8"/>
  <c r="K73" i="8"/>
  <c r="I73" i="8"/>
  <c r="G73" i="8"/>
  <c r="K72" i="8"/>
  <c r="I72" i="8"/>
  <c r="G72" i="8"/>
  <c r="K71" i="8"/>
  <c r="I71" i="8"/>
  <c r="G71" i="8"/>
  <c r="K70" i="8"/>
  <c r="I70" i="8"/>
  <c r="G70" i="8"/>
  <c r="K69" i="8"/>
  <c r="I69" i="8"/>
  <c r="G69" i="8"/>
  <c r="K68" i="8"/>
  <c r="I68" i="8"/>
  <c r="G68" i="8"/>
  <c r="E68" i="8"/>
  <c r="D62" i="8"/>
  <c r="E60" i="8" s="1"/>
  <c r="K49" i="8"/>
  <c r="K50" i="8"/>
  <c r="K51" i="8"/>
  <c r="K52" i="8"/>
  <c r="K53" i="8"/>
  <c r="K54" i="8"/>
  <c r="K48" i="8"/>
  <c r="I49" i="8"/>
  <c r="I50" i="8"/>
  <c r="I51" i="8"/>
  <c r="I52" i="8"/>
  <c r="I53" i="8"/>
  <c r="I54" i="8"/>
  <c r="I48" i="8"/>
  <c r="G49" i="8"/>
  <c r="G50" i="8"/>
  <c r="G51" i="8"/>
  <c r="G52" i="8"/>
  <c r="G53" i="8"/>
  <c r="G54" i="8"/>
  <c r="G48" i="8"/>
  <c r="E49" i="8"/>
  <c r="E50" i="8"/>
  <c r="E51" i="8"/>
  <c r="E52" i="8"/>
  <c r="E53" i="8"/>
  <c r="E54" i="8"/>
  <c r="E48" i="8"/>
  <c r="E41" i="8"/>
  <c r="E42" i="8"/>
  <c r="E40" i="8"/>
  <c r="E31" i="8"/>
  <c r="E32" i="8"/>
  <c r="E33" i="8"/>
  <c r="E34" i="8"/>
  <c r="E35" i="8"/>
  <c r="E30" i="8"/>
  <c r="I25" i="8"/>
  <c r="G25" i="8"/>
  <c r="E25" i="8"/>
  <c r="I13" i="8"/>
  <c r="I14" i="8"/>
  <c r="I15" i="8"/>
  <c r="I16" i="8"/>
  <c r="I17" i="8"/>
  <c r="I18" i="8"/>
  <c r="I19" i="8"/>
  <c r="I20" i="8"/>
  <c r="I21" i="8"/>
  <c r="I22" i="8"/>
  <c r="I23" i="8"/>
  <c r="I24" i="8"/>
  <c r="I12" i="8"/>
  <c r="G13" i="8"/>
  <c r="G14" i="8"/>
  <c r="G15" i="8"/>
  <c r="G16" i="8"/>
  <c r="G17" i="8"/>
  <c r="G18" i="8"/>
  <c r="G19" i="8"/>
  <c r="G20" i="8"/>
  <c r="G21" i="8"/>
  <c r="G22" i="8"/>
  <c r="G23" i="8"/>
  <c r="G24" i="8"/>
  <c r="G12" i="8"/>
  <c r="E13" i="8"/>
  <c r="E14" i="8"/>
  <c r="E15" i="8"/>
  <c r="E16" i="8"/>
  <c r="E17" i="8"/>
  <c r="E18" i="8"/>
  <c r="E19" i="8"/>
  <c r="E20" i="8"/>
  <c r="E21" i="8"/>
  <c r="E22" i="8"/>
  <c r="E23" i="8"/>
  <c r="E24" i="8"/>
  <c r="E12" i="8"/>
  <c r="E272" i="6"/>
  <c r="E273" i="6"/>
  <c r="E274" i="6"/>
  <c r="E275" i="6"/>
  <c r="E276" i="6"/>
  <c r="E277" i="6"/>
  <c r="E271" i="6"/>
  <c r="H266" i="6"/>
  <c r="I265" i="6" s="1"/>
  <c r="D266" i="6"/>
  <c r="E265" i="6" s="1"/>
  <c r="E251" i="6"/>
  <c r="E252" i="6"/>
  <c r="E253" i="6"/>
  <c r="E254" i="6"/>
  <c r="E250" i="6"/>
  <c r="D247" i="6"/>
  <c r="E245" i="6" s="1"/>
  <c r="D240" i="6"/>
  <c r="E239" i="6" s="1"/>
  <c r="E221" i="6"/>
  <c r="E222" i="6"/>
  <c r="E223" i="6"/>
  <c r="E224" i="6"/>
  <c r="E225" i="6"/>
  <c r="E226" i="6"/>
  <c r="E227" i="6"/>
  <c r="E220" i="6"/>
  <c r="E208" i="6"/>
  <c r="E209" i="6"/>
  <c r="E210" i="6"/>
  <c r="E211" i="6"/>
  <c r="E212" i="6"/>
  <c r="E213" i="6"/>
  <c r="E214" i="6"/>
  <c r="E215" i="6"/>
  <c r="E207" i="6"/>
  <c r="H200" i="6"/>
  <c r="H201" i="6"/>
  <c r="H202" i="6"/>
  <c r="H199" i="6"/>
  <c r="F200" i="6"/>
  <c r="F201" i="6"/>
  <c r="F202" i="6"/>
  <c r="F199" i="6"/>
  <c r="D193" i="6"/>
  <c r="E192" i="6" s="1"/>
  <c r="D186" i="6"/>
  <c r="E185" i="6" s="1"/>
  <c r="D179" i="6"/>
  <c r="E177" i="6" s="1"/>
  <c r="E160" i="6"/>
  <c r="D170" i="6"/>
  <c r="E169" i="6" s="1"/>
  <c r="E264" i="6" l="1"/>
  <c r="E266" i="6" s="1"/>
  <c r="E82" i="10"/>
  <c r="E84" i="10" s="1"/>
  <c r="E75" i="10"/>
  <c r="E77" i="10" s="1"/>
  <c r="E11" i="10"/>
  <c r="E13" i="10" s="1"/>
  <c r="E121" i="8"/>
  <c r="E123" i="8" s="1"/>
  <c r="E103" i="8"/>
  <c r="E105" i="8" s="1"/>
  <c r="E83" i="8"/>
  <c r="E81" i="8"/>
  <c r="E85" i="8"/>
  <c r="E84" i="8"/>
  <c r="E61" i="8"/>
  <c r="E62" i="8" s="1"/>
  <c r="I264" i="6"/>
  <c r="I266" i="6" s="1"/>
  <c r="E238" i="6"/>
  <c r="E240" i="6" s="1"/>
  <c r="E246" i="6"/>
  <c r="E247" i="6" s="1"/>
  <c r="E168" i="6"/>
  <c r="E170" i="6" s="1"/>
  <c r="E184" i="6"/>
  <c r="E186" i="6" s="1"/>
  <c r="E191" i="6"/>
  <c r="E193" i="6" s="1"/>
  <c r="E176" i="6"/>
  <c r="E175" i="6"/>
  <c r="E178" i="6"/>
  <c r="E161" i="6"/>
  <c r="E162" i="6"/>
  <c r="D155" i="6"/>
  <c r="E154" i="6" s="1"/>
  <c r="D142" i="6"/>
  <c r="E139" i="6" s="1"/>
  <c r="D131" i="6"/>
  <c r="E122" i="6" s="1"/>
  <c r="D112" i="6"/>
  <c r="E105" i="6" s="1"/>
  <c r="F87" i="6"/>
  <c r="F88" i="6"/>
  <c r="F89" i="6"/>
  <c r="F90" i="6"/>
  <c r="F91" i="6"/>
  <c r="F92" i="6"/>
  <c r="F93" i="6"/>
  <c r="F94" i="6"/>
  <c r="F95" i="6"/>
  <c r="F96" i="6"/>
  <c r="F97" i="6"/>
  <c r="F86" i="6"/>
  <c r="E76" i="6"/>
  <c r="E77" i="6"/>
  <c r="E78" i="6"/>
  <c r="E79" i="6"/>
  <c r="E80" i="6"/>
  <c r="E81" i="6"/>
  <c r="E75" i="6"/>
  <c r="D70" i="6"/>
  <c r="E69" i="6" s="1"/>
  <c r="E56" i="6"/>
  <c r="E57" i="6"/>
  <c r="E58" i="6"/>
  <c r="E59" i="6"/>
  <c r="E60" i="6"/>
  <c r="E61" i="6"/>
  <c r="E55" i="6"/>
  <c r="H41" i="6"/>
  <c r="I40" i="6" s="1"/>
  <c r="D48" i="6"/>
  <c r="E47" i="6" s="1"/>
  <c r="D41" i="6"/>
  <c r="E40" i="6" s="1"/>
  <c r="E86" i="8" l="1"/>
  <c r="E179" i="6"/>
  <c r="E153" i="6"/>
  <c r="E155" i="6" s="1"/>
  <c r="E140" i="6"/>
  <c r="E141" i="6"/>
  <c r="E111" i="6"/>
  <c r="E110" i="6"/>
  <c r="E109" i="6"/>
  <c r="E108" i="6"/>
  <c r="E107" i="6"/>
  <c r="E106" i="6"/>
  <c r="E121" i="6"/>
  <c r="E130" i="6"/>
  <c r="E129" i="6"/>
  <c r="E128" i="6"/>
  <c r="E127" i="6"/>
  <c r="E126" i="6"/>
  <c r="E125" i="6"/>
  <c r="E124" i="6"/>
  <c r="E123" i="6"/>
  <c r="E68" i="6"/>
  <c r="E66" i="6"/>
  <c r="E67" i="6"/>
  <c r="I39" i="6"/>
  <c r="I41" i="6" s="1"/>
  <c r="E46" i="6"/>
  <c r="E48" i="6" s="1"/>
  <c r="E39" i="6"/>
  <c r="E41" i="6" s="1"/>
  <c r="E142" i="6" l="1"/>
  <c r="E112" i="6"/>
  <c r="E131" i="6"/>
  <c r="E70" i="6"/>
  <c r="H34" i="6" l="1"/>
  <c r="I33" i="6" s="1"/>
  <c r="D27" i="6"/>
  <c r="E26" i="6" s="1"/>
  <c r="I32" i="6" l="1"/>
  <c r="I34" i="6" s="1"/>
  <c r="E25" i="6"/>
  <c r="E27" i="6" s="1"/>
  <c r="E134" i="5" l="1"/>
  <c r="E135" i="5"/>
  <c r="E136" i="5"/>
  <c r="E137" i="5"/>
  <c r="E138" i="5"/>
  <c r="E133" i="5"/>
  <c r="I116" i="5"/>
  <c r="I117" i="5"/>
  <c r="I118" i="5"/>
  <c r="I115" i="5"/>
  <c r="D117" i="5"/>
  <c r="E116" i="5" s="1"/>
  <c r="G101" i="5"/>
  <c r="G100" i="5"/>
  <c r="E101" i="5"/>
  <c r="E100" i="5"/>
  <c r="F94" i="5"/>
  <c r="G92" i="5" s="1"/>
  <c r="H94" i="5"/>
  <c r="I91" i="5" s="1"/>
  <c r="D94" i="5"/>
  <c r="E91" i="5" s="1"/>
  <c r="E115" i="5" l="1"/>
  <c r="E117" i="5" s="1"/>
  <c r="G91" i="5"/>
  <c r="G90" i="5"/>
  <c r="E90" i="5"/>
  <c r="G93" i="5"/>
  <c r="E93" i="5"/>
  <c r="E92" i="5"/>
  <c r="I90" i="5"/>
  <c r="I93" i="5"/>
  <c r="I92" i="5"/>
  <c r="E78" i="5"/>
  <c r="E79" i="5"/>
  <c r="E80" i="5"/>
  <c r="E81" i="5"/>
  <c r="E82" i="5"/>
  <c r="E83" i="5"/>
  <c r="E77" i="5"/>
  <c r="D72" i="5"/>
  <c r="E70" i="5" s="1"/>
  <c r="H58" i="5"/>
  <c r="I57" i="5" s="1"/>
  <c r="D58" i="5"/>
  <c r="E57" i="5" s="1"/>
  <c r="D42" i="5"/>
  <c r="E41" i="5" s="1"/>
  <c r="D35" i="5"/>
  <c r="E19" i="5" s="1"/>
  <c r="D13" i="5"/>
  <c r="E12" i="5" s="1"/>
  <c r="D244" i="4"/>
  <c r="E242" i="4" s="1"/>
  <c r="I223" i="4"/>
  <c r="I224" i="4"/>
  <c r="I225" i="4"/>
  <c r="I226" i="4"/>
  <c r="I227" i="4"/>
  <c r="I222" i="4"/>
  <c r="E223" i="4"/>
  <c r="E224" i="4"/>
  <c r="E225" i="4"/>
  <c r="E226" i="4"/>
  <c r="E227" i="4"/>
  <c r="E228" i="4"/>
  <c r="E229" i="4"/>
  <c r="E230" i="4"/>
  <c r="E231" i="4"/>
  <c r="E232" i="4"/>
  <c r="E233" i="4"/>
  <c r="E234" i="4"/>
  <c r="E222" i="4"/>
  <c r="N215" i="4"/>
  <c r="L215" i="4"/>
  <c r="M211" i="4" s="1"/>
  <c r="J215" i="4"/>
  <c r="K211" i="4" s="1"/>
  <c r="H215" i="4"/>
  <c r="I213" i="4" s="1"/>
  <c r="E210" i="4"/>
  <c r="E211" i="4"/>
  <c r="E212" i="4"/>
  <c r="E213" i="4"/>
  <c r="E209" i="4"/>
  <c r="D204" i="4"/>
  <c r="E203" i="4" s="1"/>
  <c r="D197" i="4"/>
  <c r="E196" i="4" s="1"/>
  <c r="I187" i="4"/>
  <c r="I188" i="4"/>
  <c r="I189" i="4"/>
  <c r="I186" i="4"/>
  <c r="E187" i="4"/>
  <c r="E188" i="4"/>
  <c r="E189" i="4"/>
  <c r="E186" i="4"/>
  <c r="I179" i="4"/>
  <c r="I180" i="4"/>
  <c r="I181" i="4"/>
  <c r="I178" i="4"/>
  <c r="D180" i="4"/>
  <c r="E179" i="4" s="1"/>
  <c r="F159" i="4"/>
  <c r="F160" i="4"/>
  <c r="F161" i="4"/>
  <c r="F162" i="4"/>
  <c r="F163" i="4"/>
  <c r="F164" i="4"/>
  <c r="F165" i="4"/>
  <c r="F166" i="4"/>
  <c r="F167" i="4"/>
  <c r="F168" i="4"/>
  <c r="F169" i="4"/>
  <c r="F170" i="4"/>
  <c r="F158" i="4"/>
  <c r="E147" i="4"/>
  <c r="E148" i="4"/>
  <c r="E149" i="4"/>
  <c r="E150" i="4"/>
  <c r="E151" i="4"/>
  <c r="E152" i="4"/>
  <c r="E146" i="4"/>
  <c r="D138" i="4"/>
  <c r="E132" i="4" s="1"/>
  <c r="D126" i="4"/>
  <c r="E125" i="4" s="1"/>
  <c r="D119" i="4"/>
  <c r="E118" i="4" s="1"/>
  <c r="E106" i="4"/>
  <c r="E107" i="4"/>
  <c r="E108" i="4"/>
  <c r="E109" i="4"/>
  <c r="E110" i="4"/>
  <c r="E111" i="4"/>
  <c r="E105" i="4"/>
  <c r="E95" i="4"/>
  <c r="E96" i="4"/>
  <c r="E97" i="4"/>
  <c r="E98" i="4"/>
  <c r="E99" i="4"/>
  <c r="E94" i="4"/>
  <c r="G88" i="4"/>
  <c r="G87" i="4"/>
  <c r="G86" i="4"/>
  <c r="G85" i="4"/>
  <c r="G84" i="4"/>
  <c r="G83" i="4"/>
  <c r="G82" i="4"/>
  <c r="G81" i="4"/>
  <c r="G80" i="4"/>
  <c r="E81" i="4"/>
  <c r="E82" i="4"/>
  <c r="E83" i="4"/>
  <c r="E84" i="4"/>
  <c r="E85" i="4"/>
  <c r="E86" i="4"/>
  <c r="E87" i="4"/>
  <c r="E88" i="4"/>
  <c r="E80" i="4"/>
  <c r="G72" i="4"/>
  <c r="G73" i="4"/>
  <c r="G74" i="4"/>
  <c r="G71" i="4"/>
  <c r="E72" i="4"/>
  <c r="E73" i="4"/>
  <c r="E74" i="4"/>
  <c r="E71" i="4"/>
  <c r="D65" i="4"/>
  <c r="G94" i="5" l="1"/>
  <c r="E94" i="5"/>
  <c r="I94" i="5"/>
  <c r="E71" i="5"/>
  <c r="E72" i="5" s="1"/>
  <c r="E56" i="5"/>
  <c r="E58" i="5" s="1"/>
  <c r="I56" i="5"/>
  <c r="I58" i="5" s="1"/>
  <c r="E40" i="5"/>
  <c r="E42" i="5" s="1"/>
  <c r="E25" i="5"/>
  <c r="E24" i="5"/>
  <c r="E30" i="5"/>
  <c r="E34" i="5"/>
  <c r="E26" i="5"/>
  <c r="E33" i="5"/>
  <c r="E32" i="5"/>
  <c r="E31" i="5"/>
  <c r="E23" i="5"/>
  <c r="E22" i="5"/>
  <c r="E21" i="5"/>
  <c r="E28" i="5"/>
  <c r="E20" i="5"/>
  <c r="E29" i="5"/>
  <c r="E18" i="5"/>
  <c r="E27" i="5"/>
  <c r="E11" i="5"/>
  <c r="E13" i="5" s="1"/>
  <c r="I210" i="4"/>
  <c r="I214" i="4"/>
  <c r="E243" i="4"/>
  <c r="E244" i="4" s="1"/>
  <c r="O211" i="4"/>
  <c r="O212" i="4"/>
  <c r="O213" i="4"/>
  <c r="O214" i="4"/>
  <c r="I211" i="4"/>
  <c r="I212" i="4"/>
  <c r="O210" i="4"/>
  <c r="M210" i="4"/>
  <c r="M214" i="4"/>
  <c r="M213" i="4"/>
  <c r="M212" i="4"/>
  <c r="K210" i="4"/>
  <c r="K214" i="4"/>
  <c r="K213" i="4"/>
  <c r="K212" i="4"/>
  <c r="E202" i="4"/>
  <c r="E204" i="4" s="1"/>
  <c r="E195" i="4"/>
  <c r="E197" i="4" s="1"/>
  <c r="E178" i="4"/>
  <c r="E180" i="4" s="1"/>
  <c r="E131" i="4"/>
  <c r="E137" i="4"/>
  <c r="E136" i="4"/>
  <c r="E135" i="4"/>
  <c r="E134" i="4"/>
  <c r="E133" i="4"/>
  <c r="E124" i="4"/>
  <c r="E126" i="4" s="1"/>
  <c r="E117" i="4"/>
  <c r="E119" i="4" s="1"/>
  <c r="D54" i="4"/>
  <c r="E51" i="4" s="1"/>
  <c r="E35" i="5" l="1"/>
  <c r="O215" i="4"/>
  <c r="I215" i="4"/>
  <c r="M215" i="4"/>
  <c r="K215" i="4"/>
  <c r="E138" i="4"/>
  <c r="E53" i="4"/>
  <c r="E49" i="4"/>
  <c r="E52" i="4"/>
  <c r="E61" i="4"/>
  <c r="E64" i="4"/>
  <c r="E62" i="4"/>
  <c r="E63" i="4"/>
  <c r="E60" i="4"/>
  <c r="E50" i="4"/>
  <c r="E54" i="4" l="1"/>
  <c r="E65" i="4"/>
  <c r="D44" i="4" l="1"/>
  <c r="E32" i="4"/>
  <c r="E33" i="4"/>
  <c r="E34" i="4"/>
  <c r="E35" i="4"/>
  <c r="E36" i="4"/>
  <c r="E37" i="4"/>
  <c r="E31" i="4"/>
  <c r="D26" i="4"/>
  <c r="E24" i="4" s="1"/>
  <c r="D18" i="4"/>
  <c r="E12" i="4" s="1"/>
  <c r="E43" i="4" l="1"/>
  <c r="E42" i="4"/>
  <c r="E25" i="4"/>
  <c r="E26" i="4" s="1"/>
  <c r="E11" i="4"/>
  <c r="E17" i="4"/>
  <c r="E16" i="4"/>
  <c r="E15" i="4"/>
  <c r="E14" i="4"/>
  <c r="E13" i="4"/>
  <c r="F12" i="1"/>
  <c r="E44" i="4" l="1"/>
  <c r="E18" i="4"/>
</calcChain>
</file>

<file path=xl/sharedStrings.xml><?xml version="1.0" encoding="utf-8"?>
<sst xmlns="http://schemas.openxmlformats.org/spreadsheetml/2006/main" count="1102" uniqueCount="582">
  <si>
    <t>a. Gestión propia (Técnicos GAD)</t>
  </si>
  <si>
    <t>b. Gestión propia y consultoría</t>
  </si>
  <si>
    <t>c. Consultoría (Técnicos externos)</t>
  </si>
  <si>
    <t>d. Gestión propia y entidad asociativa</t>
  </si>
  <si>
    <t>e. Entidad asociativa</t>
  </si>
  <si>
    <t>f. Gestión propia y otras organizaciones*</t>
  </si>
  <si>
    <t>Total GAD provinciales</t>
  </si>
  <si>
    <t>Alternativas</t>
  </si>
  <si>
    <t>g. Otras organizaciones</t>
  </si>
  <si>
    <t>*ProAmazonía, ONU Habitat, Secretaría Nacional de Planificación, CONGOPE</t>
  </si>
  <si>
    <t>Gestión propia (Técnicos GAD)</t>
  </si>
  <si>
    <t>Gestión propia y consultoría</t>
  </si>
  <si>
    <t>Consultoría (Técnicos externos)</t>
  </si>
  <si>
    <t>Gestión propia y otras organizaciones*</t>
  </si>
  <si>
    <t>GAD provincial</t>
  </si>
  <si>
    <t>Alternativa</t>
  </si>
  <si>
    <t>Azuay</t>
  </si>
  <si>
    <t>Bolívar</t>
  </si>
  <si>
    <t>Cañar</t>
  </si>
  <si>
    <t>Carchi</t>
  </si>
  <si>
    <t>Cotopaxi</t>
  </si>
  <si>
    <t>Chimborazo</t>
  </si>
  <si>
    <t>El Oro</t>
  </si>
  <si>
    <t>Esmeraldas</t>
  </si>
  <si>
    <t>Guayas</t>
  </si>
  <si>
    <t>Imbabura</t>
  </si>
  <si>
    <t>Loja</t>
  </si>
  <si>
    <t>Los Ríos</t>
  </si>
  <si>
    <t>Manabí</t>
  </si>
  <si>
    <t>Morona Santiago</t>
  </si>
  <si>
    <t>Napo</t>
  </si>
  <si>
    <t>Pastaza</t>
  </si>
  <si>
    <t>Pichincha</t>
  </si>
  <si>
    <t>Tungurahua</t>
  </si>
  <si>
    <t>Zamora Chinchipe</t>
  </si>
  <si>
    <t>Sucumbíos</t>
  </si>
  <si>
    <t>Orellana</t>
  </si>
  <si>
    <t>Santo Domingo de los Tsáchilas</t>
  </si>
  <si>
    <t>Santa Elena</t>
  </si>
  <si>
    <t>Tabla 1. Construcción/actualización del PDOT vigente</t>
  </si>
  <si>
    <t>Número GAD</t>
  </si>
  <si>
    <t>Si</t>
  </si>
  <si>
    <t>No</t>
  </si>
  <si>
    <r>
      <rPr>
        <b/>
        <sz val="9"/>
        <color theme="1"/>
        <rFont val="Arial"/>
        <family val="2"/>
      </rPr>
      <t xml:space="preserve">Fuente: </t>
    </r>
    <r>
      <rPr>
        <sz val="9"/>
        <color theme="1"/>
        <rFont val="Arial"/>
        <family val="2"/>
      </rPr>
      <t>CNC, Desempeño Institucional GAD provinciales 2022</t>
    </r>
  </si>
  <si>
    <t>a. El plan de trabajo de las autoridades electas</t>
  </si>
  <si>
    <t>b. Las competencias exclusivas de la prefectura</t>
  </si>
  <si>
    <t>c. Estrategias de articulación con otros niveles de gobierno</t>
  </si>
  <si>
    <t>d. Estrategias de articulación con actores de la sociedad civil</t>
  </si>
  <si>
    <t>e. La viabilidad presupuestaria</t>
  </si>
  <si>
    <t>f. El financiamiento público</t>
  </si>
  <si>
    <t>g. La vinculación de la ciudadanía en la construcción de políticas públicas locales</t>
  </si>
  <si>
    <t>Porcentaje</t>
  </si>
  <si>
    <t>Periodicidad</t>
  </si>
  <si>
    <t>1. Mensual</t>
  </si>
  <si>
    <t>2. Trimestral</t>
  </si>
  <si>
    <t>3. Semestral</t>
  </si>
  <si>
    <t>4. Anual</t>
  </si>
  <si>
    <t>5. Otros*</t>
  </si>
  <si>
    <t>*Información no sistematizada, trimestral y anual</t>
  </si>
  <si>
    <t>a. Indicadores de impacto</t>
  </si>
  <si>
    <t>b. Indicadores de resultado</t>
  </si>
  <si>
    <t>c. Indicadores de gestión</t>
  </si>
  <si>
    <t>d. Otros*</t>
  </si>
  <si>
    <t>*Indicadores asociados</t>
  </si>
  <si>
    <t>Tipo de indicadores</t>
  </si>
  <si>
    <t>Tiene fichas metodológicas</t>
  </si>
  <si>
    <t>a. Análisis tendencial</t>
  </si>
  <si>
    <t>b. Método incremental</t>
  </si>
  <si>
    <t>c. Juicio de expertos</t>
  </si>
  <si>
    <t>d. Estándares internacionales</t>
  </si>
  <si>
    <t>e. Indicadores crecientes</t>
  </si>
  <si>
    <t>f. Indicadores decrecientes</t>
  </si>
  <si>
    <t>g. Regla de tres</t>
  </si>
  <si>
    <t>h. Tasa de crecimiento geométrico</t>
  </si>
  <si>
    <t>i. Otros*</t>
  </si>
  <si>
    <t>Meta final del período</t>
  </si>
  <si>
    <t>Meta anual</t>
  </si>
  <si>
    <t>Métodos</t>
  </si>
  <si>
    <t>*Promedio, indicadores nacionales</t>
  </si>
  <si>
    <t>a. Seguimiento al cumplimiento de metas del PDOT</t>
  </si>
  <si>
    <t>b. Seguimiento a la implementación de los programas y/o proyectos</t>
  </si>
  <si>
    <t>c. Conclusiones</t>
  </si>
  <si>
    <t>d. Recomendaciones</t>
  </si>
  <si>
    <t>e. Plan de acción</t>
  </si>
  <si>
    <t>f. Otros*</t>
  </si>
  <si>
    <t>Contenido</t>
  </si>
  <si>
    <t>*Ejecución presupuestaria de los gastos de inversión</t>
  </si>
  <si>
    <t>a. Identificar las limitantes que no permitieron el cumplimiento de metas</t>
  </si>
  <si>
    <t>b. Actualizar las metas anuales</t>
  </si>
  <si>
    <t>c. Reprogramar los programas y/o proyectos</t>
  </si>
  <si>
    <t>d. Disminuir el sesgo en la planificación de programas y/o proyectos</t>
  </si>
  <si>
    <t>e. Redefinir los indicadores y/o metas del PDOT</t>
  </si>
  <si>
    <t>f. Redefinir las estrategias para el cumplimiento de programas y/o proyectos</t>
  </si>
  <si>
    <t>g. Otros*</t>
  </si>
  <si>
    <t>*Recomendar acciones que posibiliten corregir las causas de incumplimiento de las metas</t>
  </si>
  <si>
    <t>*Fundación BOMACO, ONG's, Concentración Deportiva de Pichincha, Organizaciones de la sociedad civil, Consejos consultivos, observatorios, defensorías comunitarias, organizaciones sociales de base (Chachis, Tsáchilas, Montubios, etc).</t>
  </si>
  <si>
    <t>a. Gestión institucional directa</t>
  </si>
  <si>
    <t>b. Por contrato</t>
  </si>
  <si>
    <t>c. Delegación a otro nivel de gobierno</t>
  </si>
  <si>
    <t>d. Gestión compartida entre los diversos GAD</t>
  </si>
  <si>
    <t>e. Cogestión con la comunidad</t>
  </si>
  <si>
    <t>f. Empresa pública</t>
  </si>
  <si>
    <t>Modalidades</t>
  </si>
  <si>
    <t>*Convenios de cooperación, consorcio, empresa de economía mixta, unidad adscrita UNAMYDESC</t>
  </si>
  <si>
    <t>Competencias/funciones</t>
  </si>
  <si>
    <t>a. Planificar el desarrollo provincial y formular los correspondientes planes de ordenamiento territorial</t>
  </si>
  <si>
    <t>b. Vialidad provincial</t>
  </si>
  <si>
    <t>c. Ejecutar obras en cuencas y micro cuencas</t>
  </si>
  <si>
    <t>d. Gestión ambiental provincial</t>
  </si>
  <si>
    <t>e. Riego y drenaje</t>
  </si>
  <si>
    <t>f. Fomento productivo y agropecuario</t>
  </si>
  <si>
    <t>g. Cooperación internacional no reembolsable</t>
  </si>
  <si>
    <t>h. Turismo provincial</t>
  </si>
  <si>
    <t>i. Participación ciudadana</t>
  </si>
  <si>
    <t>j. Promover los sistemas de protección integral a los grupos de atención prioritaria</t>
  </si>
  <si>
    <t>k. Hábitat y vivienda: programas de vivienda de interés social en el área rural</t>
  </si>
  <si>
    <t>l. Promover y patrocinar las culturas, las artes, actividades deportivas y recreativas en beneficio de la colectividad en el área rural</t>
  </si>
  <si>
    <t>m. Otros*</t>
  </si>
  <si>
    <t>Proyectos ejecutados por fuera del PDOT</t>
  </si>
  <si>
    <t>Proyectos planificados</t>
  </si>
  <si>
    <t>Proyectos ejecutados</t>
  </si>
  <si>
    <t>Porcentaje de ejecución</t>
  </si>
  <si>
    <t>*Comunicación, TTHH, Administrativo, Coordinación, Fortalecimiento de la Seguridad a Nivel Provincial, Proyectos de la DEECO - función (b) diseñar e implementar políticas de promoción y construcción de equidad e inclusión en su territorio, en el marco de sus competencias, Regulación y control minero en la provincia de Pastaza, Plan Provincial de respuesta ante desastres en la Provincia de Pastaza.</t>
  </si>
  <si>
    <t>Gobierno central</t>
  </si>
  <si>
    <t>GAD municipales</t>
  </si>
  <si>
    <t>GAD provinciales</t>
  </si>
  <si>
    <t>GAD parroquiales rurales</t>
  </si>
  <si>
    <t>a. Inspección de campo</t>
  </si>
  <si>
    <t>b. Auditoría</t>
  </si>
  <si>
    <t>c. Fiscalización</t>
  </si>
  <si>
    <t>Niveles de gobierno</t>
  </si>
  <si>
    <t>*GPR</t>
  </si>
  <si>
    <t>a. Informes de fiscalización</t>
  </si>
  <si>
    <t>b. Actas de recepción</t>
  </si>
  <si>
    <t>c. Garantías técnicas</t>
  </si>
  <si>
    <t>* Actas de evaluación, DOSSIER de control de calidad, Informes de administración, Pólizas de fiel cumplimiento y buen uso de anticipo.</t>
  </si>
  <si>
    <t>Componentes</t>
  </si>
  <si>
    <t>a. Territorial</t>
  </si>
  <si>
    <t>b. Atención ciudadana</t>
  </si>
  <si>
    <t>c. Administrativo financiero</t>
  </si>
  <si>
    <t>d. No sabe/No conoce</t>
  </si>
  <si>
    <t>e. Otros*</t>
  </si>
  <si>
    <t>Frecuencia</t>
  </si>
  <si>
    <t>Otros</t>
  </si>
  <si>
    <t>Territorial</t>
  </si>
  <si>
    <t>Atención ciudadana</t>
  </si>
  <si>
    <t>Administrativo financiero</t>
  </si>
  <si>
    <t>*Depende de la periodicidad de la fuente de información, no se ha actualizado, por liberación actualización de datos por parte de los entes oficiales de información, en función de la actualización de las áreas internas del GADPP</t>
  </si>
  <si>
    <t>1. Desconocimiento del proceso de formulación</t>
  </si>
  <si>
    <t>2. Falta de voluntad política</t>
  </si>
  <si>
    <t>3. Desacuerdo con actores de la política pública</t>
  </si>
  <si>
    <t>4. Falta de política pública nacional</t>
  </si>
  <si>
    <t>5. Política pública nacional suficiente</t>
  </si>
  <si>
    <t>6. Otros*</t>
  </si>
  <si>
    <t>*Más de una alternativa</t>
  </si>
  <si>
    <t>Promedio GAD</t>
  </si>
  <si>
    <t>2. Gestión financiera</t>
  </si>
  <si>
    <t>Fuentes de financiamiento</t>
  </si>
  <si>
    <t>a. Crédito nacional</t>
  </si>
  <si>
    <t>b. Crédito internacional</t>
  </si>
  <si>
    <t>c. Cooperación nacional</t>
  </si>
  <si>
    <t>d. Cooperación internacional</t>
  </si>
  <si>
    <t>Número de proyectos</t>
  </si>
  <si>
    <t>Monto total (US$)</t>
  </si>
  <si>
    <t>Aporte total del GAD
(US$)</t>
  </si>
  <si>
    <t>Aporte externo</t>
  </si>
  <si>
    <t>Reembolsable
(US$)</t>
  </si>
  <si>
    <t>No reembolsable
(US$)</t>
  </si>
  <si>
    <t>Tipo de aporte</t>
  </si>
  <si>
    <t>a. Económico</t>
  </si>
  <si>
    <t>b. Mano de obra</t>
  </si>
  <si>
    <t>c. Materiales (ladrillos, piedra, arena, etc)</t>
  </si>
  <si>
    <t>Monto total
(US$)</t>
  </si>
  <si>
    <t xml:space="preserve">Aporte comunitario
(US$) </t>
  </si>
  <si>
    <t>Recaudación 2022
(US$)</t>
  </si>
  <si>
    <t>a. Capacidad de cobro</t>
  </si>
  <si>
    <t>b. Medios tecnológicos de cobro aplicados</t>
  </si>
  <si>
    <t>c. Articulación con el ejecutivo para la transferencia de información</t>
  </si>
  <si>
    <t>d. Voluntad política</t>
  </si>
  <si>
    <t>e. Falta de ventanillas</t>
  </si>
  <si>
    <t>f. Ciudadanía no quiere contribuir</t>
  </si>
  <si>
    <t>*Se inició el trámite pero aún no se tiene respuesta de la entidades</t>
  </si>
  <si>
    <t>1 Sin conocimiento</t>
  </si>
  <si>
    <t>2 Poco conocimiento</t>
  </si>
  <si>
    <t>3 Medio conocimiento</t>
  </si>
  <si>
    <t>4 Total conocimiento</t>
  </si>
  <si>
    <t>a. Participación que tienen los GAD de los ingresos permanentes y no permanentes del Presupuesto General del Estado</t>
  </si>
  <si>
    <t>b. Porcentaje que corresponde a los GAD provinciales del monto total a transferir desde el Presupuesto General del Estado</t>
  </si>
  <si>
    <t>c. Criterios constitucionales que forman parte del Monto B del Modelo de Equidad Territorial (MET)</t>
  </si>
  <si>
    <t>a. Emitido ordenanzas provinciales</t>
  </si>
  <si>
    <t>b. Implementado una estrategia de comunicación con la comunidad</t>
  </si>
  <si>
    <t>Tasas</t>
  </si>
  <si>
    <t>Contribución especial de mejoras</t>
  </si>
  <si>
    <t>Rubros</t>
  </si>
  <si>
    <t>a. Impuestos</t>
  </si>
  <si>
    <t>b. Tasas</t>
  </si>
  <si>
    <t>c. Contribución Especial de Mejoras</t>
  </si>
  <si>
    <t>d. Total de ingresos propios</t>
  </si>
  <si>
    <t>e. Ingresos totales</t>
  </si>
  <si>
    <t>Monto devengado 2020 (US$)</t>
  </si>
  <si>
    <t>Monto devengado 2021 (US$)</t>
  </si>
  <si>
    <t>Monto devengado 2022 (US$)</t>
  </si>
  <si>
    <t>a. Procedimiento coactivo</t>
  </si>
  <si>
    <t>b. Determinar el monto de cartera vencida por contribuyente</t>
  </si>
  <si>
    <t>c. Arreglo con el deudor</t>
  </si>
  <si>
    <t>d. Otras acciones*</t>
  </si>
  <si>
    <t>Acciones</t>
  </si>
  <si>
    <t>*Comunicaciones enviadas con los GAD, y a proveedores a fin de que liquiden y cumplan sus obligaciones, para la firma de nuevos convenios. Convenios de pago y aplicación de la ley humanitaria, incentivos tributarios, condonación de intereses, notificaciones previo al proceso coactivo</t>
  </si>
  <si>
    <t>Años</t>
  </si>
  <si>
    <t>Monto (US$)</t>
  </si>
  <si>
    <t>a. 2020</t>
  </si>
  <si>
    <t>b. 2021</t>
  </si>
  <si>
    <t>c. 2022</t>
  </si>
  <si>
    <t>c. Voluntad política</t>
  </si>
  <si>
    <t>d. Normas provinciales desactualizadas</t>
  </si>
  <si>
    <t>e. Falta de normas provinciales</t>
  </si>
  <si>
    <t>*Crisis económica, el sector productivo se ha encontrado en inconvenientes ya que no se respetar el precio oficial, dependencia de reportes de los usuarios por parte de las entidades financieras lo que genera demoras, entrega de notificaciones de forma personal, liquidez de las personas notificadas, no se dispone de la base de datos del parque automotor de la provincia, no ha sido proporcionada por la entidad rectora; se presupuesta en base a la recaudación histórica, problemas con la entrega de información por parte de la ANT</t>
  </si>
  <si>
    <t>Modalidades de gestión</t>
  </si>
  <si>
    <t>1. Gestión institucional directa</t>
  </si>
  <si>
    <t>2. Empresa pública</t>
  </si>
  <si>
    <t>3. Gestión por contrato</t>
  </si>
  <si>
    <t>4. Delegación a otros niveles de gobierno</t>
  </si>
  <si>
    <t>5. Gestión compartida entre diversos GAD</t>
  </si>
  <si>
    <t>6. Cogestión de los GAD con la comunidad</t>
  </si>
  <si>
    <t>7. Empresa de economía mixta</t>
  </si>
  <si>
    <t>8. Delegación a la economía social y solidaria y a la iniciativa privada</t>
  </si>
  <si>
    <t>9. Mancomunidad</t>
  </si>
  <si>
    <t>10. Consorcio</t>
  </si>
  <si>
    <t>Cooperación internacional, Gestión ambiental, Fortalecimiento a gestión de los GAD provinciales, Vialidad, Turismo, Convenios interinstitucionales, Fomento de las actividades productivas, Riego y drenaje, Hábitat y vivienda</t>
  </si>
  <si>
    <t xml:space="preserve">a. Resolución administrativa </t>
  </si>
  <si>
    <t xml:space="preserve">b. Ordenanza </t>
  </si>
  <si>
    <t>*El PEI de Imbabura y Manabí fue aprobado mediante firma del prefecto en el mismo documento.</t>
  </si>
  <si>
    <t>a. Optimizar los procesos institucionales</t>
  </si>
  <si>
    <t>b. Mejorar los perfiles de puestos</t>
  </si>
  <si>
    <t>c. Disminuir el tiempo en gestión de trámites</t>
  </si>
  <si>
    <t>d. Priorizar el gasto</t>
  </si>
  <si>
    <t>e. Mejorar la distribución de recursos</t>
  </si>
  <si>
    <t>f. Fortalecer mecanismos de comunicación</t>
  </si>
  <si>
    <t>Resultados</t>
  </si>
  <si>
    <t>a. Diseño</t>
  </si>
  <si>
    <t>b. Revisión</t>
  </si>
  <si>
    <t>c. Aprobación</t>
  </si>
  <si>
    <t>d. Ninguno</t>
  </si>
  <si>
    <t>a. Alcance e importancia de la necesidad pública</t>
  </si>
  <si>
    <t>b. Especificación de sus objetivos y metas</t>
  </si>
  <si>
    <t>c. Actividades para lograr cada meta</t>
  </si>
  <si>
    <t>d. Personal responsable de cada actividad</t>
  </si>
  <si>
    <t>e. Flujos de presupuesto</t>
  </si>
  <si>
    <t>f. Estructura programática atada a presupuesto</t>
  </si>
  <si>
    <t>g. Programación formulada en función del PDOT</t>
  </si>
  <si>
    <t>Proceso de reforma</t>
  </si>
  <si>
    <t xml:space="preserve">a. Disponer la reforma al POA </t>
  </si>
  <si>
    <t>b. Elaborar informe de reforma</t>
  </si>
  <si>
    <t>c. Elaborar proyecto de resolución de reforma al POA</t>
  </si>
  <si>
    <t>d. Revisión, control y firma del informe de reforma al POA</t>
  </si>
  <si>
    <t>e. Revisión, control y firma de resolución de reforma al POA</t>
  </si>
  <si>
    <t>f. Reasignar a jefe inmediato el informe de reforma, resolución de reforma y anexos</t>
  </si>
  <si>
    <t>g. Jefe inmediato revisa, verifica, sugiere cambios y firma reforma al POA; y, resolución de reforma al POA</t>
  </si>
  <si>
    <t>h. Jefe inmediato remite informe de reforma, resolución de reforma y anexos a instancia superior, máxima autoridad, órgano legislativo u otro para aprobación</t>
  </si>
  <si>
    <t>i. Instancia superior, máxima autoridad, órgano legislativo u otro revisa, sugiere cambios y aprueba resolución de reforma</t>
  </si>
  <si>
    <t>j. Se notifica a las unidades involucradas en la reforma al POA</t>
  </si>
  <si>
    <t>k. Unidades involucradas en la reforma al POA, modifican partidas presupuestarias en incrementos, disminuciones y reforma al PAC</t>
  </si>
  <si>
    <t>l. Otros*</t>
  </si>
  <si>
    <t>*Aprobación mediante ordenanza, informe a Prefecto y Órgano Legislativo, en el caso de reformas que involucren cambio de un programa a otro se realiza la reforma del presupuesto y POA una vez al año, no se realizaron reformas al POA en el año 2022</t>
  </si>
  <si>
    <t>Número proyectos</t>
  </si>
  <si>
    <t>Total proyectos 2022</t>
  </si>
  <si>
    <t>g. Otras organizaciones*</t>
  </si>
  <si>
    <t>*Banco del Estado, SENAGUA, CARE, TRIAS proyectos de fomento productivo, organizaciones de base, Scout, organizaciones de mujeres y grupos vulnerables, CONGOPE, MTOP, cooperación internacional no reembolsable, Fundación BOMACO, ONG Fuegos, FIDES, Concentración Deportiva de Pichincha, GAD provincial de Cotopaxi, Secretaría de Gestión y Desarrollo de Pueblos y Nacionalidades, GAD municipales, GAD parroquiales rurales, MIES</t>
  </si>
  <si>
    <t>Regimen laboral</t>
  </si>
  <si>
    <t>a. Contrato ocasional</t>
  </si>
  <si>
    <t>b. Contrato de servicio profesional</t>
  </si>
  <si>
    <t>c. Contrato provisional</t>
  </si>
  <si>
    <t>d. Contrato eventual</t>
  </si>
  <si>
    <t>e. Contrato a tiempo indefinido (Código de Trabajo)</t>
  </si>
  <si>
    <t>f. Nombramiento de libre remoción</t>
  </si>
  <si>
    <t>g. Nombramiento de período fijo</t>
  </si>
  <si>
    <t>h. Nombramiento permanente</t>
  </si>
  <si>
    <t>i. Nombramiento provisional</t>
  </si>
  <si>
    <t>j. Otro tipo de contrato o nombramiento*</t>
  </si>
  <si>
    <t>Total de servidores públicos</t>
  </si>
  <si>
    <t>Número</t>
  </si>
  <si>
    <t>*Nombramientos provisionales emitidos sin nombramiento definitivo LOSCA, en el momento de la transición de las leyes se mantuvo esa categoría; comisión de servicios, elección consejo, encargos, contrato civil de servicios, contrato especial emergente</t>
  </si>
  <si>
    <t>a. Servidores públicos de procesos gobernantes (nivel jerárquico superior, asesores)</t>
  </si>
  <si>
    <t>b. Servidores públicos de apoyo (procesos habilitantes-adjetivos)</t>
  </si>
  <si>
    <t>c. Servidores públicos agregadores de valor (procesos sustantivos)</t>
  </si>
  <si>
    <t xml:space="preserve">Personal  </t>
  </si>
  <si>
    <t>a. Masculino</t>
  </si>
  <si>
    <t>b. Femenino</t>
  </si>
  <si>
    <t>c. LGBTIQ+</t>
  </si>
  <si>
    <t>d. Personas con discapacidad o con enfermedades catastróficas</t>
  </si>
  <si>
    <t>a. Procesos técnicos</t>
  </si>
  <si>
    <t>b. Norma interna</t>
  </si>
  <si>
    <t>c. Otros*</t>
  </si>
  <si>
    <t>Mecanismos</t>
  </si>
  <si>
    <t>*Formatos de control, norma técnica que regula el subsistema, plataforma virtual de la CGE</t>
  </si>
  <si>
    <t>Monto 2022 (US$)</t>
  </si>
  <si>
    <t>a. Evaluación del riego (factores internos y exteros) a los que está expuesta la organización para el logro de sus objetivos</t>
  </si>
  <si>
    <t>b. Actividades de control: establecimiento de políticas y procedimientos para manejar los riesgos institucionales en la consecución de los objetivos institucionales, proteger y conservar los activos y establecer los controles de acceso a los sistemas de información</t>
  </si>
  <si>
    <t>c. Control sobre sistemas de información para garantizar confiabilidad, seguridad y una clara administración de los niveles de acceso a la información y datos sensibles</t>
  </si>
  <si>
    <t>d. Seguimiento continuo, evaluaciones periódicas o ambas para asegurar la eficacia del sistema de control interno</t>
  </si>
  <si>
    <t>Normas de Control Interno</t>
  </si>
  <si>
    <t>Diseñadas</t>
  </si>
  <si>
    <t>Implementadas</t>
  </si>
  <si>
    <t>2. Frecuente</t>
  </si>
  <si>
    <t>3. Nunca</t>
  </si>
  <si>
    <t>1. Siempre</t>
  </si>
  <si>
    <t>Frecuencia de aplicación</t>
  </si>
  <si>
    <t>a. Normativa nacional suficiente</t>
  </si>
  <si>
    <t>b. Desconocimiento del proceso de construcción de las normas de control interno</t>
  </si>
  <si>
    <t>c. Objetivos institucionales confusos o inexistentes</t>
  </si>
  <si>
    <t>d. Limitación de recursos</t>
  </si>
  <si>
    <t>e. Falta de personal</t>
  </si>
  <si>
    <t>f. Escasos recursos económicos</t>
  </si>
  <si>
    <t>g. Falta de articulación con actores clave</t>
  </si>
  <si>
    <t>h. Estructura organizacional no conformada para su implementación</t>
  </si>
  <si>
    <t>a. Reglamento Interno de Administración del Talento Humano</t>
  </si>
  <si>
    <t xml:space="preserve">b. Reglamento Interno de Manejo y Control de Bienes e Inventarios </t>
  </si>
  <si>
    <t>c. Reglamento Interno de Manejo y Reposición del o de los fondos Caja Chica</t>
  </si>
  <si>
    <t>d. Reglamento Interno de Uso de Vehículos Institucionales</t>
  </si>
  <si>
    <t>e. Reglamento Interno del pago de Viáticos y Movilizaciones</t>
  </si>
  <si>
    <t>f. Reglamento Interno para el Pago de Viáticos por Residencia y Transporte</t>
  </si>
  <si>
    <t>g. Código de ética</t>
  </si>
  <si>
    <t>h. Otros*</t>
  </si>
  <si>
    <t>*Reglamento interno para la utilización y control de los uniformes y vestimenta del personal del GADPO, ordenanza que reglamenta la utilización, mantenimiento, movilización y control de los vehículos del GADPO, reglamento para el acceso a las instalaciones del GADPO y uso de la tarjeta de identificación personal, reglamento interno para la evaluación de desempeño, reglamento de programación, seguimiento y evaluación a los planes operativos anuales del GADPO, reglamento interno para el buen uso de los servicios informáticos, seguridad y confiabilidad de la información, adquisición de recursos informáticos y de telecomunicaciones del GADPO, ordenanza para el reconocimiento y pago de la jubilación patronal a las y los trabajadores del GADPO, sujetos al código de trabajo, ordenanza que contiene las normas y procedimientos para la administración de combustibles y lubricantes del parque automotor, maquinarias y equipos del GADPO, manual de descripción, valoración y clasificación de puestos, reglamento de higiene y seguridad en el trabajo, reglamento para manejo de estadios</t>
  </si>
  <si>
    <t>a. Una sola ordenanza/resolución que contiene todos los reglamentos</t>
  </si>
  <si>
    <t>b. Ordenanza/resolución por reglamento</t>
  </si>
  <si>
    <t>Reglamentos</t>
  </si>
  <si>
    <t>Recursos tecnológicos</t>
  </si>
  <si>
    <t>a. Gestión financiera integral</t>
  </si>
  <si>
    <t>b. Gestión de talento humano</t>
  </si>
  <si>
    <t>c. Gestión documental (o tramitología)</t>
  </si>
  <si>
    <t>d. Planificación</t>
  </si>
  <si>
    <t>*Bodega, activo fijo, obras públicas, compras públicas, sistema de gestión empresarial ERP OLYUMPO, gestión ambiental, control de proyectos, control de mantenimiento vehicular, gestión de ingresos, recaudación, aguas, salud, inventarios, sistema de registros eventuales, sistema para manejo de mapas y ubicaciones geográficas de la provincia, sistema de información local, tecnologías de la información</t>
  </si>
  <si>
    <t>a. Información general de los trámites</t>
  </si>
  <si>
    <t>b. Estado de trámites</t>
  </si>
  <si>
    <t>c. Certificaciones</t>
  </si>
  <si>
    <t>d. Formularios</t>
  </si>
  <si>
    <t>e. Manuales o guías para llenar formularios o trámites</t>
  </si>
  <si>
    <t>f. Consultas</t>
  </si>
  <si>
    <t>g. Pagos/ deudas/ facturas electrónicas</t>
  </si>
  <si>
    <t>4. Regulación y control</t>
  </si>
  <si>
    <t>Publicada en la Gaceta oficial/ Registro oficial</t>
  </si>
  <si>
    <t>Publicada en la página web de la institución</t>
  </si>
  <si>
    <t>Ordenanza</t>
  </si>
  <si>
    <t>i. Dragado, relleno hidraúlico y limpieza de ríos, presas, emblases y esteros (Resolución No. 005-CNC-2012, R.O. 709 de 23/05/2012)</t>
  </si>
  <si>
    <t>j. Forestación y reforestación con fines de protección y conservación (Resolución No. 007-CNC-2012)</t>
  </si>
  <si>
    <t>k. Participación ciudadana</t>
  </si>
  <si>
    <t>l. Promover los sistemas de protección integral a los grupos de atención prioritaria</t>
  </si>
  <si>
    <t>m. Hábitat y vivienda: programas de vivienda de interés social en el área rural</t>
  </si>
  <si>
    <t>n. Promover y patrocinar las culturas, las artes, actividades deportivas y recreativas en beneficio de la colectividad en el área rural</t>
  </si>
  <si>
    <t>a. Una planificación para la emisión, revisión y actualización de la normativa local</t>
  </si>
  <si>
    <t>b. Análisis de riesgo del orden social/institucional</t>
  </si>
  <si>
    <t>c. Análisis de las amenazas de orden social/institucional</t>
  </si>
  <si>
    <t>d. Análisis costo beneficio</t>
  </si>
  <si>
    <t>e. Análisis del impacto regulatorio</t>
  </si>
  <si>
    <t>f. Se realiza con la participación activa de la ciudadanía (actores involucrados)</t>
  </si>
  <si>
    <t>a. Cuenta con procesos para el diseño, construcción</t>
  </si>
  <si>
    <t xml:space="preserve">b. Interactúa con los actores involucrados para retroalimentación </t>
  </si>
  <si>
    <t>c. Cuenta con ordenanza para el proceso parlamentario</t>
  </si>
  <si>
    <t>a. Funcionarios área técnica</t>
  </si>
  <si>
    <t>b. Funcionarios área jurídica</t>
  </si>
  <si>
    <t>d. Asesores internos</t>
  </si>
  <si>
    <t>e. Asesores externos</t>
  </si>
  <si>
    <t>f. Ciudadanía</t>
  </si>
  <si>
    <t>1 Siempre</t>
  </si>
  <si>
    <t>2 Frecuente</t>
  </si>
  <si>
    <t>3 Esporádico</t>
  </si>
  <si>
    <t>4 Nunca</t>
  </si>
  <si>
    <t>Participantes</t>
  </si>
  <si>
    <t>c. Consejeros provinciales</t>
  </si>
  <si>
    <t>*GAD parroquiales, Sistema de Participación Ciudadana</t>
  </si>
  <si>
    <t>a. Área técnica</t>
  </si>
  <si>
    <t>b. Área jurídica</t>
  </si>
  <si>
    <t>c. Área financiera</t>
  </si>
  <si>
    <t>d. Órgano legislativo</t>
  </si>
  <si>
    <t>e. Órgano ejecutivo</t>
  </si>
  <si>
    <t>f. Asesores internos/externos</t>
  </si>
  <si>
    <t>g. Ciudadanía</t>
  </si>
  <si>
    <t>*Talento Humano y Secretaría General</t>
  </si>
  <si>
    <t>a. Mensualmente</t>
  </si>
  <si>
    <t>b. Trimestralmente</t>
  </si>
  <si>
    <t>c. Semestralmente</t>
  </si>
  <si>
    <t>d. Anualmente</t>
  </si>
  <si>
    <t>*La capacitación se lo realiza constantemente de acuerdo con los periodos entregados por la Contraloría. No existe una capacitación planificada, al contrario, son los funcionarios quiénes solicitan asistencia. No se ha realizado capacitaciones. Según las Resoluciones emitidas por el Servicio Nacional de Contratación Pública, y respecto de actualizaciones en la Ley Orgánica del Sistema Nacional de Contratación Pública y su Reglamento General.</t>
  </si>
  <si>
    <t>a. Informes de seguimiento y evaluación de la normativa</t>
  </si>
  <si>
    <t>b. Procesos y mecanismos necesarios para revisar y actualizar la normativa local vigente</t>
  </si>
  <si>
    <t>Ciudadanía en general, beneficiarios o afectados, Dirección de Comunicación, Dirección de Políticas y Normas, diferentes dependencias, publicación en página web de la institución, asambleas ciudadanas en cada cantón y parroquias quienes son los veedores y facilitadores de los procesos en el territorio, publicación en la gaceta oficial, GEO PORTAL, sujetos de control por sectores de intervención</t>
  </si>
  <si>
    <t>Actores que participaron en la socialización</t>
  </si>
  <si>
    <t>a. Recopilación de normativa local</t>
  </si>
  <si>
    <t>b. Clasificación de la normativa local</t>
  </si>
  <si>
    <t>c. Archivo físico</t>
  </si>
  <si>
    <t>d. Archivo digital</t>
  </si>
  <si>
    <t>Disponibilidad</t>
  </si>
  <si>
    <t>Proceso sistematizado</t>
  </si>
  <si>
    <t>Dirección/ área/ departamento se encuentra el archivo centralizado</t>
  </si>
  <si>
    <t>Dirección de Secretaría General, Archivo documental. Dirección de Procuraduría Síndica. Área de Prosecretaría. Unidad de Documentación y Archivo. Unidad de la Secretaría General y Atención a la ciudadanía.</t>
  </si>
  <si>
    <t>5. Gobernanza</t>
  </si>
  <si>
    <t>a. Rearticulación política y administrativa del GAD y la sociedad civil</t>
  </si>
  <si>
    <t>b. Potenciar a las organizaciones comunitarias y sociales</t>
  </si>
  <si>
    <t>c. Control social de la gestión pública (observatorios)</t>
  </si>
  <si>
    <t>d. Disposición para compromisos</t>
  </si>
  <si>
    <t xml:space="preserve">e. Involucramiento de la ciudadanía en la gestión pública </t>
  </si>
  <si>
    <t>f. Cultura tributaria ciudadana</t>
  </si>
  <si>
    <t xml:space="preserve">g. Propuestas ciudadanas de normativa local </t>
  </si>
  <si>
    <t>h. Mejorar la inversión pública</t>
  </si>
  <si>
    <t>i. Otro*</t>
  </si>
  <si>
    <t>*Conformación de los representantes de los ejes, Consejo consultivo de jóvenes e iniciativa popular normativa, ejecución de la asamblea provincial de Imbabura, programa semanal de prefectura informa a nivel provincial</t>
  </si>
  <si>
    <t>a. Veedurías para el control de la gestión pública</t>
  </si>
  <si>
    <t xml:space="preserve">b. Observatorios </t>
  </si>
  <si>
    <t xml:space="preserve">c. Consejos consultivos </t>
  </si>
  <si>
    <t>d. Otro*</t>
  </si>
  <si>
    <t>*Asambleas comunitarias de presupuestación participativa y Asambleas de las mesas temáticas de concertación Provinciales. Audiencias públicas y rendición de cuentas. Comité Ciudadano. Conformación de una Organización de Gestión de Destino (Pre-Comité de Gestión Turística Provincial 2022); Socializaciones de Diseño del Plan Provincial de Turismo Sostenible 2023-2028; Ordenanza para establecer el Sistema Provincial de Áreas de Conservación y Uso Sostenible en la Provincial de Santa Elena (SPACUS). Mesas temáticas.</t>
  </si>
  <si>
    <t>a. Ha generado espacios de debate sobre las prioridades territoriales con la ciudadanía, las cuales forman parte de la planificación local.</t>
  </si>
  <si>
    <t>b. Ha propiciado la participación activa de la ciudadanía en al menos alguna de las siguientes etapas: actualización, ejecución, seguimiento y/o evaluación del PDOT.</t>
  </si>
  <si>
    <t xml:space="preserve">c. Ha implementado una instancia (unidad, delegado, responsable) de participación ciudadana, encargada de coordinar o vincular las demandas ciudadanas con la respuesta institucional. </t>
  </si>
  <si>
    <t>a. Fomento de una cultura basada en el ejercicio de los derechos y obligaciones ciudadanos</t>
  </si>
  <si>
    <t>b. Construcción de una gestión pública participativa</t>
  </si>
  <si>
    <t>c. Fortalecer identidades y respeto a diversidad</t>
  </si>
  <si>
    <t>d. Impulso al control de la gestión territorial local</t>
  </si>
  <si>
    <t>*Comprender la incidencia del derecho administrativo en la gestión cotidiana de los procesos gubernamentales. Con un equipo técnico formado en temas de participación ciudadana se promueve que la gestión institucional sea participativa. Participación activa y directa de la ciudadanía en los temas de beneficio común. Transparencia.</t>
  </si>
  <si>
    <t>Asignaciones</t>
  </si>
  <si>
    <t>a. Recursos</t>
  </si>
  <si>
    <t>b. Fondos concursables</t>
  </si>
  <si>
    <t>c. Becas educativas</t>
  </si>
  <si>
    <t>d. Créditos</t>
  </si>
  <si>
    <t>Con fecha 17 de noviembre de 2022 mediante oficio Nro. COPISA-PG-P-2022-0245-O, recibido el 22 de noviembre de 2022, se remitió el “Proyecto de Ordenanza que faculta al Gobierno Autónomo Descentralizado Provincial de Manabí, actuar oportunamente para fomentar la transición y producción agroecológica y pesquera sustentable,sostenible, en la provincia de Manabí."</t>
  </si>
  <si>
    <t xml:space="preserve">Control y regulación  del uso de vías </t>
  </si>
  <si>
    <t>Sistema, protección de derechos de la provincia trámite número 14398
Précticas profesionales trámite número 10657</t>
  </si>
  <si>
    <t>Iniciativas propuestas</t>
  </si>
  <si>
    <t>a. Procedimientos para la construcción de agendas, estrategias, acuerdos territoriales</t>
  </si>
  <si>
    <t>b. Propuestas de una normativa con visión de equidad territorial </t>
  </si>
  <si>
    <t>c. Participa en la ejecución de proyectos territoriales</t>
  </si>
  <si>
    <t>d. Intervenciones en proyectos emblemáticos impusaldos por el gobierno central</t>
  </si>
  <si>
    <t>e. Intervenciones público privadas</t>
  </si>
  <si>
    <t>f. Mancomunidades y/o consorcios</t>
  </si>
  <si>
    <t>g. Financiamiento para la ejecución de programas y/o proyectos</t>
  </si>
  <si>
    <t>*Financiamiento de Cooperación Internacional</t>
  </si>
  <si>
    <t>a. GAD provinciales</t>
  </si>
  <si>
    <t>b. GAD parroquiales rurales</t>
  </si>
  <si>
    <t>c. Nivel desconcentrado del gobierno central</t>
  </si>
  <si>
    <t>Nivel de gobierno</t>
  </si>
  <si>
    <t>Metas e indicadores con la finalidad de coordinar una efectiva planificación institucional. Componente biofísico, económico productivo, socio cultural, asentamiento humano (movilidad, energía y telecomunicaciones), político y constitucional, conectividad vial, diagnóstico y propuesta, eje vial para el desarrollo económico y productivo de la Región Sur del Ecuador (El Oro - Loja - Zamora)	, gestión de competencias exclusivas del nivel provincial: ambiente, riego, vialidad, desarrollo económico, cooperación internacional, gestión de riesgos, regulación del uso del suelo.</t>
  </si>
  <si>
    <t>Ámbitos/ temas/ ejes</t>
  </si>
  <si>
    <t>Articulación de la propuesta y los modelos de gestión, banco de proyectos para ser presentado y socializado con las juntas parroquiales para sus presupuestos participativos, a nivel de asambleas, seguimientos y acompañamiento en territorio, componentes: biofísico, económico productivo, socio cultural, asentamiento humano (movilidad, energía y telecomunicaciones), político y constitucional, competencias de vialidad, riego y drenaje, turismo, gestión ambiental, cogestión, objetivos, metas y proyectos, convenios para asfaltados de vialidad urbana-rural y para ejecutar proyectos sociales, definición de Modelo Territorial Actual, propuesta de Modelo Territorial Deseado, articulación para el ajuste e implementación del PDOT provincial y ajuste de priorización anual y plurianual del GAD, agro producción, grupos de atención prioritaria, levantamiento de información territorial y vinculación de proyectos propuestos.</t>
  </si>
  <si>
    <t>Aeropuerto regional, vialidad estatal, infraestructura educativa, infraestructura de deporte, donación de vehículos para la seguridad, componentes: asentamientos humanos, socio cultural, biofísico, económico, productivo, social, político y constitucional, competencias: vialidad, riego y drenaje, desarrollo productivo, gestión ambiental, gestión de riesgos, salud, educación, soberanía alimentaria, producción, gestión de riesgos, diagnóstico y propuesta, inclusión y participación ciudadana, programas, proyectos, requerimiento de información provincial.</t>
  </si>
  <si>
    <t>a. Transparencia, acceso a la información y la rendición de cuentas</t>
  </si>
  <si>
    <t xml:space="preserve">b. Sistema de medición de la participación y colaboración ciudadana </t>
  </si>
  <si>
    <t xml:space="preserve">c. Colaboración y generación de alianzas: GAD y organizaciones privadas; GAD e instituciones públicas y ciudadana </t>
  </si>
  <si>
    <t>d. Procesos que faciliten a la ciudadanía el conocimiento y gestión de trámites</t>
  </si>
  <si>
    <t>1. En construcción</t>
  </si>
  <si>
    <t>2. En aprobación</t>
  </si>
  <si>
    <t>3. Implementación</t>
  </si>
  <si>
    <t>4. Ninguno</t>
  </si>
  <si>
    <t>1. Voluntad política</t>
  </si>
  <si>
    <t>2. Limitación de recursos</t>
  </si>
  <si>
    <t>3. Conflictos sociales</t>
  </si>
  <si>
    <t>4. Conflictos políticos</t>
  </si>
  <si>
    <t>5. Desconocimiento</t>
  </si>
  <si>
    <t>*Se desarrolla con normativa nacional, falta de comunicación, falta en toma de decisiones</t>
  </si>
  <si>
    <t>Capacitación a las organizaciones de gestores territoriales en la provincia del Azuay para brindar información sobre la implementación de mecanismos de veeduría y control social.
Capacitación y asesorameinto a los GADs cantonales y parroquiales en la construcción de ordenanzas y resoluciones vinculadas al sistema de participación ciudadana.</t>
  </si>
  <si>
    <t>Fortalecimiento institucional y la promoción de una gestión pública transparente, participativa que involucre a la ciudadanía en los procesos de toma de decisiones</t>
  </si>
  <si>
    <t xml:space="preserve">Innovación de las plataformas virtuales que poseen las entidades, con la finalidad de que el acceso a la informacion pública se torne agil y sencilla. </t>
  </si>
  <si>
    <t>Mecanismos de Participación Ciudadana - Control Social - Politicas públicas</t>
  </si>
  <si>
    <t>Otorgar el mandato a los funcionarios públicos para diseñar e implementar estratégias e iniciativas de gobierno abierto electrónico exitosas, asi como recursos técnicos, financieros y humanos adecuados promoviendo al mismo tiempo una cultura oganizacional de apoyo. Promover la alfabetización en gobierno abierto en la administración.</t>
  </si>
  <si>
    <t>Política pública de Gobierno Abierto para implementarla a través de una ordenanza provincial; innovación de tecnología</t>
  </si>
  <si>
    <t>Recursos tecnologicos, humanos y financieros</t>
  </si>
  <si>
    <t>Se requiere potenciar y mejorar la Colaboración entre diferentes sectores de la sociedad</t>
  </si>
  <si>
    <t>Se requiere una transformación digital que permita ofertar nuevos servicios colaborativos, para lograr esto deberíamos contar principalmente con recursos económicos, un compromiso por parte de autoridades y fucionarios y principalmente una restructuración para servicios y procesos.</t>
  </si>
  <si>
    <t>Sistemas informáticos, personal idóneo para sistematización de procesos.</t>
  </si>
  <si>
    <t>Transparencia y acceso a la información pública, Integridad y rendición de cuentas, participación ciudadana</t>
  </si>
  <si>
    <t>El empoderamiento de la ciudadania de ejercer participacion ciudadana en la gestión pública. Ampliar la infraestructura tecnológica.</t>
  </si>
  <si>
    <t>Construcción de un sistema para medir la participación ciudadana.</t>
  </si>
  <si>
    <t>Conformar las Asambleas Ciudadanas, implementar y ejecutar un Sistema de Información Local y el Gobierno por Resultados.</t>
  </si>
  <si>
    <t>El Gobierno Provincial de Manabí se encuentra coordinando acciones con el CONGOPE para la implementación y puesta en marcha de Gobierno Abierto y GoVTECH para el año 2023.</t>
  </si>
  <si>
    <t>El sistema de medición de la participación ciudadana dentro de la prefectura</t>
  </si>
  <si>
    <t>Mejorar las plataformas informaticas de interacción con la ciudadania.</t>
  </si>
  <si>
    <t xml:space="preserve">Participación ciudadana, plataforma tecnológica amigable con la ciudadanía, eficiencia de las políticas públicas dirigidas a la población con eficiencia en la gestión pública, fortalecer la transparencia, modernización de la gestión pública, innovación										</t>
  </si>
  <si>
    <t>Politicas de Innovación Social, Politicas de Gobierno  Abierto, Se requiere la construcción de  herramientas de código abierto desde el gobierno, para participación ciudadana</t>
  </si>
  <si>
    <t>Tecnología, innovación y la colaboración</t>
  </si>
  <si>
    <r>
      <rPr>
        <b/>
        <sz val="9"/>
        <color theme="1"/>
        <rFont val="Arial"/>
        <family val="2"/>
      </rPr>
      <t xml:space="preserve">Nota aclaratoria: </t>
    </r>
    <r>
      <rPr>
        <sz val="9"/>
        <color theme="1"/>
        <rFont val="Arial"/>
        <family val="2"/>
      </rPr>
      <t>El Consejo de Gobierno de Régimen Especial de Galápagos (CGREG) no será considerado en el cálculo del Índice de Desempeño Institucional de GAD provinciales pues, conforme a las reformas realizadas en el 2020 al Código Orgánico de Planificación y Finanzas Públicas (COPFP), el CGREG pertenece al Gobierno Central (artículo 8). Se realizará un informe descriptivo, por separado, de su operatividad institucional de acuerdo con los hallazgos encontrados en el levantamiento de información.</t>
    </r>
  </si>
  <si>
    <t>*Información demográfica provincial, reportes mensuales de la LOTAIP, rendición de cuentas</t>
  </si>
  <si>
    <t>*Creación de un medio público, Promoción de los derechos de las mujeres para la prevención de la violencia de género, Protección integral de derechos para la atención a víctimas de violencia de género.</t>
  </si>
  <si>
    <t>Tabulados 2022</t>
  </si>
  <si>
    <t>El Consejo Nacional de Competencias (CNC), en cumplimiento de sus funciones definidas en los numerales j), p) y q) del artículo 119 del COOTAD, realizó el censo de desempeño institucional en GAD provinciales, correspondiente al año 2022, con el objetivo de identificar sus condiciones y potencialidades organizacionales para garantizar los derechos en su territorio mediante el ejercicio de sus competencias.</t>
  </si>
  <si>
    <t>1. Construcción/actualización del PDOT vigente</t>
  </si>
  <si>
    <t>2. ¿Las estrategias planteadas en el modelo de gestión, permiten la implementación del PDOT en el territorio?</t>
  </si>
  <si>
    <t>3. Operativización del PDOT</t>
  </si>
  <si>
    <t>4. Seguimiento y control a la implementación de los instrumentos de planificación</t>
  </si>
  <si>
    <t>5. Elaboración de reportes de seguimiento a los programas y/o proyectos</t>
  </si>
  <si>
    <t>6. Elaboración de reportes de seguimiento al cumplimiento de metas</t>
  </si>
  <si>
    <t>7. Indicadores construidos para medir el cumplimiento de los objetivos y de las metas del PDOT</t>
  </si>
  <si>
    <t>8. Métodos empleados para la estimación de metas en el PDOT</t>
  </si>
  <si>
    <t>9. Contenido del informe anual consolidado de seguimiento y evaluación al cumplimiento del PDOT</t>
  </si>
  <si>
    <t>10. Contribución del plan de acción de seguimiento y evaluación</t>
  </si>
  <si>
    <t>11. Designación de personal para el seguimiento y evaluación a los instrumentos de planificación</t>
  </si>
  <si>
    <t>12. Los resultados del proceso de seguimiento y evaluación al PDOT constan en el informe de rendición de cuentas anual</t>
  </si>
  <si>
    <t>13. Diseño de los proyectos ejecutados en el 2022</t>
  </si>
  <si>
    <t>14. Modalidades de ejecución de los proyectos en el 2022</t>
  </si>
  <si>
    <t>15. Número de proyectos planificados y ejecutados en el 2022 por competencia/función</t>
  </si>
  <si>
    <t>16. Ejecución de proyectos en el 2022 articulados con otros niveles de gobierno</t>
  </si>
  <si>
    <t>16.1. Niveles de gobierno con los que se ha mantenido la articulación</t>
  </si>
  <si>
    <t>17. Control de los proyectos ejecutados en el 2022</t>
  </si>
  <si>
    <t>17.1. Productos obtenidos de la fiscalización</t>
  </si>
  <si>
    <t>18. Presupuesto para el mantenimiento de proyectos ejecutados</t>
  </si>
  <si>
    <t>19. Mantenimiento periódico a las obras realizadas, de manera que garantice la sostenibilidad, operación y mantenimiento</t>
  </si>
  <si>
    <t>20. Componentes que se publican en el Sistema de Información Local</t>
  </si>
  <si>
    <t>20.1. Frecuencia de actualización de lo componentes</t>
  </si>
  <si>
    <t>21. Emisión de políticas públicas locales (PPL)</t>
  </si>
  <si>
    <t>21.1. Razones por las que no emitieron PPL</t>
  </si>
  <si>
    <t>22. Política pública que generó acciones de oposición que limitaron su implementación</t>
  </si>
  <si>
    <r>
      <rPr>
        <b/>
        <sz val="9"/>
        <color theme="1"/>
        <rFont val="Arial"/>
        <family val="2"/>
      </rPr>
      <t>Fuente:</t>
    </r>
    <r>
      <rPr>
        <sz val="9"/>
        <color theme="1"/>
        <rFont val="Arial"/>
        <family val="2"/>
      </rPr>
      <t xml:space="preserve"> Censo de Desempeño Institucional en GAD provinciales, CNC, 2022</t>
    </r>
  </si>
  <si>
    <r>
      <rPr>
        <b/>
        <sz val="9"/>
        <color theme="1"/>
        <rFont val="Arial"/>
        <family val="2"/>
      </rPr>
      <t xml:space="preserve">Nota aclaratoria: </t>
    </r>
    <r>
      <rPr>
        <sz val="9"/>
        <color theme="1"/>
        <rFont val="Arial"/>
        <family val="2"/>
      </rPr>
      <t>El Consejo de Gobierno de Régimen Especial de Galápagos (CGREG) no será considerado en el cálculo del Índice de Desempeño Institucional de GAD provinciales pues, conforme a las reformas realizadas en el 2020 al Código Orgánico de Planificación y Finanzas Públicas (COPFP), el CGREG pertenece al Gobierno Central (artículo 8). Se cuenta con un informe descriptivo, por separado, de su operatividad institucional de acuerdo con los hallazgos encontrados en el levantamiento de información.</t>
    </r>
  </si>
  <si>
    <t>1. Análisis de la sostenibilidad de las finanzas a nivel subnacional del GAD en relación con las políticas macroeconómicas que emite el Gobierno Central</t>
  </si>
  <si>
    <t>2. Porcentaje de ingresos no tributarios destinados a la planificación y ejecución de programas sociales para la atención a grupos prioritarios, 2022</t>
  </si>
  <si>
    <t>3. Recursos mediante financiamiento para la ejecución de proyectos en el 2022</t>
  </si>
  <si>
    <t>4. Proyectos por fuente de financiamiento, 2022</t>
  </si>
  <si>
    <t>5. Recursos a través de apoyo comunitario para la ejecución de proyectos en el 2022</t>
  </si>
  <si>
    <t>5.1. Recaudación de valores por contribución especial de mejoras en las comunidades que aportaron en la ejecución de proyectos en el 2022</t>
  </si>
  <si>
    <t>6. Proyectos por tipo de aporte, 2022</t>
  </si>
  <si>
    <t>7. Contribución especial para mantenimiento vial sobre la base del valor de matriculación vehicular</t>
  </si>
  <si>
    <t>8. Razones por las que no se ha establecido la contribución</t>
  </si>
  <si>
    <t>9. Conocimiento sobre participación en las transferencias del PGE</t>
  </si>
  <si>
    <t>10. Estrategias para crear, modificar, exonerar o suprimir tasas y contribución especial de mejoras, en el año 2022</t>
  </si>
  <si>
    <t>11. Valores devengados por rubro, 2020 - 2022</t>
  </si>
  <si>
    <t>12. Acciones implementadas en el 2022 para la reducción de la cartera vencida</t>
  </si>
  <si>
    <t>13. Valores de cartera vencida, 2020 - 2022</t>
  </si>
  <si>
    <t>14. Principales limitantes para reducir la cartera vencida</t>
  </si>
  <si>
    <t>1. Modalidades de gestión por competencias / funciones</t>
  </si>
  <si>
    <t>2. Necesidad de conformar/pertenecer a mancomunidad(es) o consorcio(s)</t>
  </si>
  <si>
    <t>2.1. Competencias/funciones</t>
  </si>
  <si>
    <t>2.2. Acercamientos con posibles aliados</t>
  </si>
  <si>
    <t>3. Dispone de Plan Estratégico Institucional (PEI)</t>
  </si>
  <si>
    <t>3.1. Implementación del Plan Estratégico Institucional (PEI)</t>
  </si>
  <si>
    <t>4. Medio de aprobación del Plan Estratégico Institucional</t>
  </si>
  <si>
    <t>5. Resultados esperados con la implementación del PEI</t>
  </si>
  <si>
    <t>6. Estado en el que se encuentra el PEI de los GAD que no disponen</t>
  </si>
  <si>
    <t>7. El Plan Operativo Anual (POA) contempla</t>
  </si>
  <si>
    <t>8. Procesos realizados para las reformas del POA</t>
  </si>
  <si>
    <t>9. Descripción técnica y presupuestaria de los proyectos que forman parte del Plan Anual de Inversión 2022</t>
  </si>
  <si>
    <t>10. Personal de GAD provinciales, a diciembre 2022</t>
  </si>
  <si>
    <t>11. Clasificación de servidores públicos, a diciembre 2022</t>
  </si>
  <si>
    <t>12. Implementación del plan anual institucional de formación y capacitación, en el 2022</t>
  </si>
  <si>
    <t>13. Mecanismos de seguimiento de los resultados de la implementación del plan anual institucional de formación y capacitación</t>
  </si>
  <si>
    <t>14. Asignación de recursos para la implementación del plan anual de formación y capacitación</t>
  </si>
  <si>
    <t>15. Estado en el que se encuentra el plan anual de formación y capacitación de los GAD que no implementaron</t>
  </si>
  <si>
    <t>16. Conocimiento sobre las Normas de Control Interno de la Contraloría General del Estado (CGE)</t>
  </si>
  <si>
    <t>17. Diseño e implementación de las Normas de Control Interno de la CGE</t>
  </si>
  <si>
    <t>18. Normas diseñadas e implementadas</t>
  </si>
  <si>
    <t>19. Razones por las que no han diseñado e implementado las normas</t>
  </si>
  <si>
    <t>20. Reglamentación interna disponible</t>
  </si>
  <si>
    <t>21. Forma de emisión de la reglamentación interna</t>
  </si>
  <si>
    <t>22. Recursos tecnológicos para la gestión institucional</t>
  </si>
  <si>
    <t>23. Implementación de sistemas tecnológicos que faciliten a la ciudadanía el conocimiento y gestión de trámites</t>
  </si>
  <si>
    <t>23.1. Procesos de difusión y socialización del portal de trámites a la ciudadanía</t>
  </si>
  <si>
    <t>24. Procesos implementados para conocimiento y gestión de trámites</t>
  </si>
  <si>
    <t>1. Emisión de ordenanzas por competencia/función</t>
  </si>
  <si>
    <t>2. Aspectos realizados para el diseño de la normativa local</t>
  </si>
  <si>
    <t>3. Aspectos para la construcción/elaboración de proyectos de normativa local</t>
  </si>
  <si>
    <t>4. Conformación de un equipo multidisciplinario para la formulación de la regulación</t>
  </si>
  <si>
    <t>5. Disponibilidad de herramientas de consultas informáticas jurídicas que faciliten el conocimiento de la normativa legal ecuatoriana</t>
  </si>
  <si>
    <t>6. Áreas que intervienen para la aplicación de los procedimientos administrativos sancionadores</t>
  </si>
  <si>
    <t>7. Frecuencia de capacitación a los funcionarios respecto de la aplicación del marco constitucional y legal anclado al cumplimiento de sus funciones</t>
  </si>
  <si>
    <t>8. Revisión y actualización de la normativa local</t>
  </si>
  <si>
    <t xml:space="preserve"> 9. Disponibilidad de una campaña de comunicación o un proceso de socialización de la normativa para el cumplimiento de las regulaciones</t>
  </si>
  <si>
    <t>10. Gestión del archivo de la normativa local</t>
  </si>
  <si>
    <t>11. Disponibilidad de un archivo centralizado y cronológico de la normativa local históricas y vigentes</t>
  </si>
  <si>
    <t>1. Mapeo de actores relacionados con su gestión institucional</t>
  </si>
  <si>
    <t>2. Logros con la implementación de mecanismos de participación ciudadana y control social en el 2022</t>
  </si>
  <si>
    <t>3. Espacios de control social configurados en el 2022</t>
  </si>
  <si>
    <t>4. Espacios generados en el año 2022</t>
  </si>
  <si>
    <t>5. Logros como resultado de la formación y capacitación a los servidores públicos del GAD en derechos de participación ciudadana en el marco de sus competencias, facultades y atribuciones</t>
  </si>
  <si>
    <t>6. Asignación a las organizaciones sociales para que realicen proyectos y procesos tendientes a formar a la ciudadanía en temas relacionados con derechos y deberes, en el 2022</t>
  </si>
  <si>
    <t>7. Iniciativa de normativa por parte de la ciudadanía, en el 2022</t>
  </si>
  <si>
    <t>8. Proyectos de ordenanzas por parte de las Juntas Parroquiales Rurales, en el 2022</t>
  </si>
  <si>
    <t>9. Resultados de los procesos de articulación multinivel y multiactor propiciados, en el 2022, a fin de consensuar el desarrollo del territorio</t>
  </si>
  <si>
    <t>10. Ámbitos/ temas/ ejes artiuclados con los diferentes niveles de gobierno para la implementación del PDOT</t>
  </si>
  <si>
    <t xml:space="preserve">11. Campos implementados de Gobierno abierto </t>
  </si>
  <si>
    <t>12. Razones por las que no se ha considerado los campos para gobierno abierto</t>
  </si>
  <si>
    <t>13. Elementos que se requieren potenciar para Gobierno Abierto</t>
  </si>
  <si>
    <t>Índice</t>
  </si>
  <si>
    <t>1. Planificación</t>
  </si>
  <si>
    <t>3. Gestión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</si>
</sst>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300A]* #,##0.00_ ;_ [$$-300A]* \-#,##0.00_ ;_ [$$-300A]* &quot;-&quot;??_ ;_ @_ "/>
  </numFmts>
  <fonts count="1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theme="0"/>
      <name val="Arial"/>
      <family val="2"/>
    </font>
    <font>
      <sz val="10"/>
      <color rgb="FF000000"/>
      <name val="Arial"/>
      <family val="2"/>
    </font>
    <font>
      <sz val="9"/>
      <color theme="1"/>
      <name val="Arial"/>
      <family val="2"/>
    </font>
    <font>
      <sz val="8"/>
      <color theme="1"/>
      <name val="Arial"/>
      <family val="2"/>
    </font>
    <font>
      <b/>
      <sz val="9"/>
      <color theme="1"/>
      <name val="Arial"/>
      <family val="2"/>
    </font>
    <font>
      <b/>
      <sz val="10"/>
      <name val="Arial"/>
      <family val="2"/>
    </font>
    <font>
      <b/>
      <sz val="10"/>
      <color theme="4" tint="-0.499984740745262"/>
      <name val="Arial"/>
      <family val="2"/>
    </font>
    <font>
      <b/>
      <sz val="14"/>
      <color theme="1"/>
      <name val="Arial"/>
      <family val="2"/>
    </font>
    <font>
      <sz val="10"/>
      <name val="Arial"/>
      <family val="2"/>
    </font>
    <font>
      <sz val="8.5"/>
      <color theme="1"/>
      <name val="Arial"/>
      <family val="2"/>
    </font>
    <font>
      <sz val="11"/>
      <color theme="1"/>
      <name val="Arial"/>
      <family val="2"/>
    </font>
    <font>
      <u/>
      <sz val="11"/>
      <color theme="10"/>
      <name val="Calibri"/>
      <family val="2"/>
      <scheme val="minor"/>
    </font>
    <font>
      <u/>
      <sz val="12"/>
      <color theme="10"/>
      <name val="Arial"/>
      <family val="2"/>
    </font>
    <font>
      <b/>
      <sz val="12"/>
      <color theme="1"/>
      <name val="Arial"/>
      <family val="2"/>
    </font>
    <font>
      <u/>
      <sz val="11"/>
      <color theme="10"/>
      <name val="Arial"/>
      <family val="2"/>
    </font>
  </fonts>
  <fills count="4">
    <fill>
      <patternFill patternType="none"/>
    </fill>
    <fill>
      <patternFill patternType="gray125"/>
    </fill>
    <fill>
      <patternFill patternType="solid">
        <fgColor theme="3"/>
        <bgColor indexed="64"/>
      </patternFill>
    </fill>
    <fill>
      <patternFill patternType="solid">
        <fgColor theme="3" tint="0.79998168889431442"/>
        <bgColor indexed="64"/>
      </patternFill>
    </fill>
  </fills>
  <borders count="14">
    <border>
      <left/>
      <right/>
      <top/>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right/>
      <top style="thin">
        <color theme="3"/>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style="thin">
        <color theme="3" tint="0.59999389629810485"/>
      </right>
      <top/>
      <bottom/>
      <diagonal/>
    </border>
    <border>
      <left/>
      <right/>
      <top/>
      <bottom style="thin">
        <color theme="3" tint="0.59999389629810485"/>
      </bottom>
      <diagonal/>
    </border>
    <border>
      <left/>
      <right/>
      <top style="thin">
        <color theme="3" tint="0.59999389629810485"/>
      </top>
      <bottom/>
      <diagonal/>
    </border>
    <border>
      <left style="thin">
        <color theme="3" tint="0.59999389629810485"/>
      </left>
      <right/>
      <top style="thin">
        <color theme="3" tint="0.59999389629810485"/>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diagonal/>
    </border>
    <border>
      <left style="thin">
        <color theme="3" tint="0.59999389629810485"/>
      </left>
      <right style="thin">
        <color theme="3" tint="0.59999389629810485"/>
      </right>
      <top/>
      <bottom style="thin">
        <color theme="3" tint="0.59999389629810485"/>
      </bottom>
      <diagonal/>
    </border>
    <border>
      <left/>
      <right/>
      <top style="thin">
        <color theme="3" tint="0.59999389629810485"/>
      </top>
      <bottom style="thin">
        <color theme="3" tint="0.59999389629810485"/>
      </bottom>
      <diagonal/>
    </border>
  </borders>
  <cellStyleXfs count="16">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cellStyleXfs>
  <cellXfs count="127">
    <xf numFmtId="0" fontId="0" fillId="0" borderId="0" xfId="0"/>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vertical="center"/>
    </xf>
    <xf numFmtId="0" fontId="2" fillId="0" borderId="2"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0" xfId="0" applyFont="1" applyAlignment="1">
      <alignment horizontal="left" vertical="center" wrapText="1"/>
    </xf>
    <xf numFmtId="0" fontId="6" fillId="0" borderId="0" xfId="0" applyFont="1"/>
    <xf numFmtId="0" fontId="9" fillId="3" borderId="5" xfId="0" applyFont="1" applyFill="1" applyBorder="1" applyAlignment="1">
      <alignment horizontal="center" vertical="center" wrapText="1"/>
    </xf>
    <xf numFmtId="0" fontId="2" fillId="0" borderId="5" xfId="0" applyFont="1" applyBorder="1" applyAlignment="1">
      <alignment horizontal="justify" vertical="center" wrapText="1"/>
    </xf>
    <xf numFmtId="0" fontId="2" fillId="0" borderId="5" xfId="0" applyFont="1" applyBorder="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9" fontId="2" fillId="0" borderId="5" xfId="1" applyFont="1" applyBorder="1" applyAlignment="1">
      <alignment horizontal="center" vertical="center" wrapText="1"/>
    </xf>
    <xf numFmtId="9" fontId="3" fillId="0" borderId="5" xfId="1" applyFont="1" applyBorder="1" applyAlignment="1">
      <alignment horizontal="center" vertical="center" wrapText="1"/>
    </xf>
    <xf numFmtId="0" fontId="10" fillId="0" borderId="0" xfId="0" applyFont="1" applyAlignment="1">
      <alignment horizontal="center" vertical="center" wrapText="1"/>
    </xf>
    <xf numFmtId="9" fontId="2" fillId="0" borderId="5" xfId="0" applyNumberFormat="1" applyFont="1" applyBorder="1" applyAlignment="1">
      <alignment horizontal="center" vertical="center" wrapText="1"/>
    </xf>
    <xf numFmtId="0" fontId="10" fillId="0" borderId="6" xfId="0" applyFont="1" applyBorder="1" applyAlignment="1">
      <alignment vertical="center" wrapText="1"/>
    </xf>
    <xf numFmtId="0" fontId="3" fillId="0" borderId="5"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vertical="center" wrapText="1"/>
    </xf>
    <xf numFmtId="9"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5" xfId="0" applyFont="1" applyFill="1" applyBorder="1" applyAlignment="1">
      <alignment horizontal="center" vertical="center" wrapText="1"/>
    </xf>
    <xf numFmtId="0" fontId="6" fillId="0" borderId="0" xfId="0" applyFont="1" applyAlignment="1">
      <alignment horizontal="left" vertical="center" wrapText="1"/>
    </xf>
    <xf numFmtId="10" fontId="2" fillId="0" borderId="5" xfId="1" applyNumberFormat="1" applyFont="1" applyBorder="1" applyAlignment="1">
      <alignment horizontal="center" vertical="center" wrapText="1"/>
    </xf>
    <xf numFmtId="9" fontId="2" fillId="0" borderId="5" xfId="1" applyFont="1" applyBorder="1" applyAlignment="1">
      <alignment horizontal="center" vertical="center"/>
    </xf>
    <xf numFmtId="9" fontId="3" fillId="0" borderId="5" xfId="1" applyFont="1" applyBorder="1" applyAlignment="1">
      <alignment horizontal="center" vertical="center"/>
    </xf>
    <xf numFmtId="0" fontId="2" fillId="0" borderId="0" xfId="0" applyFont="1"/>
    <xf numFmtId="0" fontId="2" fillId="0" borderId="5" xfId="0" applyFont="1" applyBorder="1"/>
    <xf numFmtId="10" fontId="2" fillId="0" borderId="5" xfId="1" applyNumberFormat="1" applyFont="1" applyBorder="1" applyAlignment="1">
      <alignment horizontal="left" vertical="center"/>
    </xf>
    <xf numFmtId="0" fontId="3" fillId="0" borderId="5" xfId="0" applyFont="1" applyBorder="1" applyAlignment="1">
      <alignment horizontal="center" vertical="center"/>
    </xf>
    <xf numFmtId="0" fontId="10" fillId="0" borderId="0" xfId="0" applyFont="1" applyAlignment="1">
      <alignment vertical="center" wrapText="1"/>
    </xf>
    <xf numFmtId="164" fontId="2" fillId="0" borderId="5" xfId="0" applyNumberFormat="1" applyFont="1" applyBorder="1" applyAlignment="1">
      <alignment horizontal="center" vertical="center"/>
    </xf>
    <xf numFmtId="0" fontId="2" fillId="0" borderId="5" xfId="0" applyFont="1" applyBorder="1" applyAlignment="1">
      <alignment horizontal="justify" wrapText="1"/>
    </xf>
    <xf numFmtId="164" fontId="2" fillId="0" borderId="5" xfId="0" applyNumberFormat="1" applyFont="1" applyBorder="1" applyAlignment="1">
      <alignment horizontal="center" vertical="center" wrapText="1"/>
    </xf>
    <xf numFmtId="0" fontId="2" fillId="0" borderId="0" xfId="0" applyFont="1" applyAlignment="1">
      <alignment vertical="center"/>
    </xf>
    <xf numFmtId="0" fontId="2" fillId="0" borderId="5" xfId="0" applyFont="1" applyBorder="1" applyAlignment="1">
      <alignment vertical="center"/>
    </xf>
    <xf numFmtId="0" fontId="9" fillId="0" borderId="5" xfId="0" applyFont="1" applyBorder="1" applyAlignment="1">
      <alignment horizontal="left" vertical="center" wrapText="1"/>
    </xf>
    <xf numFmtId="0" fontId="12" fillId="0" borderId="5" xfId="0" applyFont="1" applyBorder="1" applyAlignment="1">
      <alignment horizontal="left" vertical="center" wrapText="1"/>
    </xf>
    <xf numFmtId="0" fontId="2" fillId="0" borderId="0" xfId="0" applyFont="1" applyAlignment="1">
      <alignment wrapText="1"/>
    </xf>
    <xf numFmtId="0" fontId="10"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5" xfId="0" applyFont="1" applyBorder="1" applyAlignment="1">
      <alignment horizontal="justify" vertical="center" wrapText="1"/>
    </xf>
    <xf numFmtId="0" fontId="9" fillId="0" borderId="0" xfId="0" applyFont="1" applyAlignment="1">
      <alignment horizontal="center" vertical="center" wrapText="1"/>
    </xf>
    <xf numFmtId="3" fontId="2" fillId="0" borderId="5"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9" fontId="2" fillId="0" borderId="5" xfId="1" applyFont="1" applyFill="1" applyBorder="1" applyAlignment="1">
      <alignment horizontal="center" vertical="center" wrapText="1"/>
    </xf>
    <xf numFmtId="164" fontId="2" fillId="0" borderId="5" xfId="0" applyNumberFormat="1" applyFont="1" applyBorder="1" applyAlignment="1">
      <alignment vertical="center" wrapText="1"/>
    </xf>
    <xf numFmtId="0" fontId="6" fillId="0" borderId="0" xfId="0" applyFont="1" applyAlignment="1">
      <alignment vertical="center" wrapText="1"/>
    </xf>
    <xf numFmtId="0" fontId="14" fillId="0" borderId="0" xfId="0" applyFont="1" applyAlignment="1">
      <alignment vertical="center"/>
    </xf>
    <xf numFmtId="164" fontId="2" fillId="0" borderId="0" xfId="0" applyNumberFormat="1" applyFont="1"/>
    <xf numFmtId="0" fontId="7" fillId="0" borderId="0" xfId="0" applyFont="1" applyAlignment="1">
      <alignment horizontal="justify" vertical="center" wrapText="1"/>
    </xf>
    <xf numFmtId="0" fontId="10" fillId="0" borderId="7"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justify" wrapText="1"/>
    </xf>
    <xf numFmtId="0" fontId="6" fillId="0" borderId="4" xfId="0" applyFont="1" applyBorder="1" applyAlignment="1">
      <alignment horizontal="justify" wrapText="1"/>
    </xf>
    <xf numFmtId="0" fontId="6" fillId="0" borderId="0" xfId="0" applyFont="1" applyAlignment="1">
      <alignment horizontal="justify" wrapText="1"/>
    </xf>
    <xf numFmtId="0" fontId="3" fillId="0" borderId="0" xfId="0" applyFont="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horizontal="left" vertical="center" wrapText="1"/>
    </xf>
    <xf numFmtId="0" fontId="7" fillId="0" borderId="8" xfId="0" applyFont="1" applyBorder="1" applyAlignment="1">
      <alignment horizontal="justify" vertical="center" wrapText="1"/>
    </xf>
    <xf numFmtId="0" fontId="7" fillId="0" borderId="0" xfId="0" applyFont="1" applyAlignment="1">
      <alignment horizontal="justify" vertical="center" wrapText="1"/>
    </xf>
    <xf numFmtId="0" fontId="6" fillId="0" borderId="8"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9" fillId="3" borderId="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0" borderId="5" xfId="0" applyFont="1" applyBorder="1" applyAlignment="1">
      <alignment horizontal="justify" vertical="center" wrapText="1"/>
    </xf>
    <xf numFmtId="0" fontId="6"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13" fillId="0" borderId="8" xfId="0" applyFont="1" applyBorder="1" applyAlignment="1">
      <alignment horizontal="justify" vertical="center" wrapText="1"/>
    </xf>
    <xf numFmtId="0" fontId="9" fillId="3" borderId="13"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vertical="center" wrapText="1"/>
    </xf>
    <xf numFmtId="0" fontId="14" fillId="0" borderId="0" xfId="0" applyFont="1" applyAlignment="1">
      <alignment horizontal="justify" vertical="center" wrapText="1"/>
    </xf>
    <xf numFmtId="0" fontId="17" fillId="0" borderId="0" xfId="0" applyFont="1" applyAlignment="1">
      <alignment horizontal="center" vertical="center"/>
    </xf>
    <xf numFmtId="0" fontId="14" fillId="0" borderId="0" xfId="0" applyFont="1" applyAlignment="1">
      <alignment horizontal="justify"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applyBorder="1" applyAlignment="1">
      <alignment horizontal="left" vertical="center"/>
    </xf>
    <xf numFmtId="0" fontId="10" fillId="0" borderId="7" xfId="0" applyFont="1" applyBorder="1" applyAlignment="1">
      <alignment vertical="center" wrapText="1"/>
    </xf>
    <xf numFmtId="0" fontId="10" fillId="0" borderId="7" xfId="0" applyFont="1" applyBorder="1" applyAlignment="1">
      <alignment vertical="center"/>
    </xf>
    <xf numFmtId="0" fontId="2" fillId="0" borderId="0" xfId="0" applyFont="1" applyBorder="1" applyAlignment="1">
      <alignment vertical="center" wrapText="1"/>
    </xf>
    <xf numFmtId="0" fontId="10" fillId="0" borderId="0" xfId="0" applyFont="1" applyAlignment="1">
      <alignment horizontal="left" vertical="center"/>
    </xf>
    <xf numFmtId="0" fontId="10" fillId="0" borderId="0" xfId="0" applyFont="1" applyBorder="1" applyAlignment="1">
      <alignment horizontal="center" vertical="center" wrapText="1"/>
    </xf>
    <xf numFmtId="0" fontId="2" fillId="0" borderId="0" xfId="0" applyFont="1" applyBorder="1"/>
    <xf numFmtId="0" fontId="10" fillId="0" borderId="0" xfId="0" applyFont="1" applyBorder="1" applyAlignment="1">
      <alignment horizontal="left" vertical="center"/>
    </xf>
    <xf numFmtId="0" fontId="10" fillId="0" borderId="7" xfId="0" applyFont="1" applyBorder="1" applyAlignment="1">
      <alignment horizontal="left" vertical="center"/>
    </xf>
    <xf numFmtId="0" fontId="9" fillId="3" borderId="5" xfId="0" applyFont="1" applyFill="1" applyBorder="1" applyAlignment="1">
      <alignment horizontal="left" vertical="center" wrapText="1"/>
    </xf>
    <xf numFmtId="0" fontId="18" fillId="0" borderId="0" xfId="15" applyFont="1" applyAlignment="1">
      <alignment vertical="center" wrapText="1"/>
    </xf>
    <xf numFmtId="0" fontId="17" fillId="0" borderId="0" xfId="0" applyFont="1" applyAlignment="1">
      <alignment horizontal="justify" vertical="center" wrapText="1"/>
    </xf>
    <xf numFmtId="0" fontId="16" fillId="0" borderId="0" xfId="15" applyFont="1" applyAlignment="1">
      <alignment horizontal="left" vertical="center" indent="3"/>
    </xf>
    <xf numFmtId="0" fontId="16" fillId="0" borderId="0" xfId="15" applyFont="1" applyAlignment="1">
      <alignment horizontal="left" vertical="center" indent="3"/>
    </xf>
    <xf numFmtId="9" fontId="2" fillId="0" borderId="0" xfId="0" applyNumberFormat="1" applyFont="1" applyBorder="1" applyAlignment="1">
      <alignment horizontal="center" vertical="center" wrapText="1"/>
    </xf>
    <xf numFmtId="9" fontId="3" fillId="0" borderId="0" xfId="1" applyFont="1" applyBorder="1" applyAlignment="1">
      <alignment horizontal="center" vertical="center" wrapText="1"/>
    </xf>
    <xf numFmtId="9" fontId="2" fillId="0" borderId="0" xfId="1" applyFont="1" applyBorder="1" applyAlignment="1">
      <alignment horizontal="center" vertical="center"/>
    </xf>
    <xf numFmtId="9" fontId="3" fillId="0" borderId="0" xfId="1" applyFont="1" applyBorder="1" applyAlignment="1">
      <alignment horizontal="center" vertical="center"/>
    </xf>
    <xf numFmtId="9" fontId="2" fillId="0" borderId="0" xfId="1" applyFont="1" applyBorder="1" applyAlignment="1">
      <alignment horizontal="center" vertical="center" wrapText="1"/>
    </xf>
    <xf numFmtId="0" fontId="7" fillId="0" borderId="0" xfId="0" applyFont="1" applyBorder="1" applyAlignment="1">
      <alignment horizontal="justify" vertical="center" wrapText="1"/>
    </xf>
    <xf numFmtId="0" fontId="18" fillId="0" borderId="0" xfId="15" applyFont="1" applyAlignment="1">
      <alignment horizontal="right" vertical="center" wrapText="1"/>
    </xf>
    <xf numFmtId="0" fontId="18" fillId="0" borderId="0" xfId="15" applyFont="1" applyAlignment="1">
      <alignment horizontal="center" vertical="center" wrapText="1"/>
    </xf>
    <xf numFmtId="0" fontId="18" fillId="0" borderId="0" xfId="15" applyFont="1" applyAlignment="1">
      <alignment horizontal="center"/>
    </xf>
  </cellXfs>
  <cellStyles count="16">
    <cellStyle name="Hipervínculo" xfId="15" builtinId="8"/>
    <cellStyle name="Normal" xfId="0" builtinId="0"/>
    <cellStyle name="Normal 2 2" xfId="6" xr:uid="{3122DCB2-0406-4616-8F7A-BB33D32399AF}"/>
    <cellStyle name="Normal 2 2 2 2 2" xfId="13" xr:uid="{4ADF709D-2174-4028-B9C9-9FF7E9C2A8CA}"/>
    <cellStyle name="Normal 2 2 2 3" xfId="7" xr:uid="{9FFA52C5-51C4-40CD-A76B-A46B12CD5743}"/>
    <cellStyle name="Normal 2 4 2" xfId="2" xr:uid="{07C4D717-F3E0-4919-8BEC-FBF197AC3BFB}"/>
    <cellStyle name="Normal 2 4 2 2 2" xfId="3" xr:uid="{B22F1B0B-2F96-454F-B409-1755C4C10056}"/>
    <cellStyle name="Normal 2 4 3" xfId="8" xr:uid="{E3ED73F6-CFF7-4A59-9B82-425756191C34}"/>
    <cellStyle name="Normal 3" xfId="4" xr:uid="{297FF87E-4BC9-4428-9A61-19AF6753D4DC}"/>
    <cellStyle name="Normal 3 3 2 2" xfId="9" xr:uid="{9E0F164A-21C1-4A57-A883-B62CD1D1D45D}"/>
    <cellStyle name="Normal 3 3 2 3" xfId="5" xr:uid="{A332BEA4-1563-4F6F-81FE-8BD023EF9178}"/>
    <cellStyle name="Normal 4 3 2" xfId="12" xr:uid="{F9F6C150-86AC-4F4E-8DA8-4A7A8C8DEB0B}"/>
    <cellStyle name="Normal 4 5" xfId="10" xr:uid="{9A31933B-2EEC-478D-861F-E4074D6C0C22}"/>
    <cellStyle name="Normal 4 5 2" xfId="11" xr:uid="{2EA1A1B7-1BAD-47E8-9C18-5BDD10E3ED3E}"/>
    <cellStyle name="Normal 5 2 2 2" xfId="14" xr:uid="{342C4CCF-0B25-47F5-90EE-EE8401DF077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389890</xdr:colOff>
      <xdr:row>0</xdr:row>
      <xdr:rowOff>69730</xdr:rowOff>
    </xdr:from>
    <xdr:to>
      <xdr:col>1</xdr:col>
      <xdr:colOff>1038225</xdr:colOff>
      <xdr:row>2</xdr:row>
      <xdr:rowOff>31871</xdr:rowOff>
    </xdr:to>
    <xdr:pic>
      <xdr:nvPicPr>
        <xdr:cNvPr id="6" name="Imagen 5">
          <a:extLst>
            <a:ext uri="{FF2B5EF4-FFF2-40B4-BE49-F238E27FC236}">
              <a16:creationId xmlns:a16="http://schemas.microsoft.com/office/drawing/2014/main" id="{61DB49B2-9BED-2FF0-A5F4-4A2D51AC01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890" y="69730"/>
          <a:ext cx="1038860" cy="31456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9</xdr:col>
      <xdr:colOff>43050</xdr:colOff>
      <xdr:row>2</xdr:row>
      <xdr:rowOff>157656</xdr:rowOff>
    </xdr:to>
    <xdr:pic>
      <xdr:nvPicPr>
        <xdr:cNvPr id="2" name="Imagen 1" descr="Interfaz de usuario gráfica&#10;&#10;Descripción generada automáticamente con confianza media">
          <a:extLst>
            <a:ext uri="{FF2B5EF4-FFF2-40B4-BE49-F238E27FC236}">
              <a16:creationId xmlns:a16="http://schemas.microsoft.com/office/drawing/2014/main" id="{82312B4A-BAF0-46AF-AB7E-393A38CC7124}"/>
            </a:ext>
          </a:extLst>
        </xdr:cNvPr>
        <xdr:cNvPicPr>
          <a:picLocks noChangeAspect="1"/>
        </xdr:cNvPicPr>
      </xdr:nvPicPr>
      <xdr:blipFill rotWithShape="1">
        <a:blip xmlns:r="http://schemas.openxmlformats.org/officeDocument/2006/relationships" r:embed="rId1"/>
        <a:srcRect t="13751" b="52286"/>
        <a:stretch/>
      </xdr:blipFill>
      <xdr:spPr>
        <a:xfrm>
          <a:off x="666750" y="171485"/>
          <a:ext cx="6120000" cy="5196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161925</xdr:colOff>
      <xdr:row>177</xdr:row>
      <xdr:rowOff>85725</xdr:rowOff>
    </xdr:from>
    <xdr:to>
      <xdr:col>5</xdr:col>
      <xdr:colOff>676275</xdr:colOff>
      <xdr:row>177</xdr:row>
      <xdr:rowOff>85725</xdr:rowOff>
    </xdr:to>
    <xdr:cxnSp macro="">
      <xdr:nvCxnSpPr>
        <xdr:cNvPr id="8" name="Conector recto de flecha 7">
          <a:extLst>
            <a:ext uri="{FF2B5EF4-FFF2-40B4-BE49-F238E27FC236}">
              <a16:creationId xmlns:a16="http://schemas.microsoft.com/office/drawing/2014/main" id="{96D7253A-86D0-855D-4568-41A9875340A8}"/>
            </a:ext>
          </a:extLst>
        </xdr:cNvPr>
        <xdr:cNvCxnSpPr/>
      </xdr:nvCxnSpPr>
      <xdr:spPr>
        <a:xfrm>
          <a:off x="5657850" y="30451425"/>
          <a:ext cx="514350" cy="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187</xdr:row>
      <xdr:rowOff>66675</xdr:rowOff>
    </xdr:from>
    <xdr:to>
      <xdr:col>5</xdr:col>
      <xdr:colOff>742950</xdr:colOff>
      <xdr:row>187</xdr:row>
      <xdr:rowOff>66675</xdr:rowOff>
    </xdr:to>
    <xdr:cxnSp macro="">
      <xdr:nvCxnSpPr>
        <xdr:cNvPr id="9" name="Conector recto de flecha 8">
          <a:extLst>
            <a:ext uri="{FF2B5EF4-FFF2-40B4-BE49-F238E27FC236}">
              <a16:creationId xmlns:a16="http://schemas.microsoft.com/office/drawing/2014/main" id="{412B429F-1ABB-4E4B-8BBB-D4B19065608D}"/>
            </a:ext>
          </a:extLst>
        </xdr:cNvPr>
        <xdr:cNvCxnSpPr/>
      </xdr:nvCxnSpPr>
      <xdr:spPr>
        <a:xfrm>
          <a:off x="5724525" y="32099250"/>
          <a:ext cx="514350" cy="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66675</xdr:colOff>
      <xdr:row>0</xdr:row>
      <xdr:rowOff>9525</xdr:rowOff>
    </xdr:from>
    <xdr:to>
      <xdr:col>11</xdr:col>
      <xdr:colOff>106650</xdr:colOff>
      <xdr:row>5</xdr:row>
      <xdr:rowOff>106971</xdr:rowOff>
    </xdr:to>
    <xdr:pic>
      <xdr:nvPicPr>
        <xdr:cNvPr id="7" name="Imagen 6" descr="Interfaz de usuario gráfica&#10;&#10;Descripción generada automáticamente con confianza media">
          <a:extLst>
            <a:ext uri="{FF2B5EF4-FFF2-40B4-BE49-F238E27FC236}">
              <a16:creationId xmlns:a16="http://schemas.microsoft.com/office/drawing/2014/main" id="{31D3F87E-A5D2-49F9-AE8A-AB29BACB0B76}"/>
            </a:ext>
          </a:extLst>
        </xdr:cNvPr>
        <xdr:cNvPicPr>
          <a:picLocks noChangeAspect="1"/>
        </xdr:cNvPicPr>
      </xdr:nvPicPr>
      <xdr:blipFill rotWithShape="1">
        <a:blip xmlns:r="http://schemas.openxmlformats.org/officeDocument/2006/relationships" r:embed="rId1"/>
        <a:srcRect t="13751" b="52286"/>
        <a:stretch/>
      </xdr:blipFill>
      <xdr:spPr>
        <a:xfrm>
          <a:off x="152400" y="9525"/>
          <a:ext cx="10908000" cy="926121"/>
        </a:xfrm>
        <a:prstGeom prst="rect">
          <a:avLst/>
        </a:prstGeom>
      </xdr:spPr>
    </xdr:pic>
    <xdr:clientData/>
  </xdr:twoCellAnchor>
  <xdr:twoCellAnchor>
    <xdr:from>
      <xdr:col>2</xdr:col>
      <xdr:colOff>1971675</xdr:colOff>
      <xdr:row>1</xdr:row>
      <xdr:rowOff>133350</xdr:rowOff>
    </xdr:from>
    <xdr:to>
      <xdr:col>5</xdr:col>
      <xdr:colOff>161925</xdr:colOff>
      <xdr:row>4</xdr:row>
      <xdr:rowOff>19050</xdr:rowOff>
    </xdr:to>
    <xdr:sp macro="" textlink="">
      <xdr:nvSpPr>
        <xdr:cNvPr id="10" name="CuadroTexto 9">
          <a:extLst>
            <a:ext uri="{FF2B5EF4-FFF2-40B4-BE49-F238E27FC236}">
              <a16:creationId xmlns:a16="http://schemas.microsoft.com/office/drawing/2014/main" id="{462557DC-5D0B-1ACF-ED0E-C01A8A16D97B}"/>
            </a:ext>
          </a:extLst>
        </xdr:cNvPr>
        <xdr:cNvSpPr txBox="1"/>
      </xdr:nvSpPr>
      <xdr:spPr>
        <a:xfrm>
          <a:off x="2438400" y="295275"/>
          <a:ext cx="28956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solidFill>
                <a:schemeClr val="bg1"/>
              </a:solidFill>
              <a:latin typeface="Arial" panose="020B0604020202020204" pitchFamily="34" charset="0"/>
              <a:cs typeface="Arial" panose="020B0604020202020204" pitchFamily="34" charset="0"/>
            </a:rPr>
            <a:t>1. Planificación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323850</xdr:colOff>
      <xdr:row>55</xdr:row>
      <xdr:rowOff>57150</xdr:rowOff>
    </xdr:from>
    <xdr:to>
      <xdr:col>5</xdr:col>
      <xdr:colOff>904875</xdr:colOff>
      <xdr:row>55</xdr:row>
      <xdr:rowOff>57150</xdr:rowOff>
    </xdr:to>
    <xdr:cxnSp macro="">
      <xdr:nvCxnSpPr>
        <xdr:cNvPr id="4" name="Conector recto de flecha 3">
          <a:extLst>
            <a:ext uri="{FF2B5EF4-FFF2-40B4-BE49-F238E27FC236}">
              <a16:creationId xmlns:a16="http://schemas.microsoft.com/office/drawing/2014/main" id="{888DCDD7-41E2-8423-CE1E-16391F95B757}"/>
            </a:ext>
          </a:extLst>
        </xdr:cNvPr>
        <xdr:cNvCxnSpPr/>
      </xdr:nvCxnSpPr>
      <xdr:spPr>
        <a:xfrm>
          <a:off x="4391025" y="10353675"/>
          <a:ext cx="5810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69</xdr:row>
      <xdr:rowOff>76200</xdr:rowOff>
    </xdr:from>
    <xdr:to>
      <xdr:col>5</xdr:col>
      <xdr:colOff>790575</xdr:colOff>
      <xdr:row>69</xdr:row>
      <xdr:rowOff>76200</xdr:rowOff>
    </xdr:to>
    <xdr:cxnSp macro="">
      <xdr:nvCxnSpPr>
        <xdr:cNvPr id="5" name="Conector recto de flecha 4">
          <a:extLst>
            <a:ext uri="{FF2B5EF4-FFF2-40B4-BE49-F238E27FC236}">
              <a16:creationId xmlns:a16="http://schemas.microsoft.com/office/drawing/2014/main" id="{A4CB46E1-F1D8-4820-A8B5-68D44CB8A7FE}"/>
            </a:ext>
          </a:extLst>
        </xdr:cNvPr>
        <xdr:cNvCxnSpPr/>
      </xdr:nvCxnSpPr>
      <xdr:spPr>
        <a:xfrm>
          <a:off x="4276725" y="13325475"/>
          <a:ext cx="5810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114</xdr:row>
      <xdr:rowOff>76200</xdr:rowOff>
    </xdr:from>
    <xdr:to>
      <xdr:col>5</xdr:col>
      <xdr:colOff>819150</xdr:colOff>
      <xdr:row>114</xdr:row>
      <xdr:rowOff>76200</xdr:rowOff>
    </xdr:to>
    <xdr:cxnSp macro="">
      <xdr:nvCxnSpPr>
        <xdr:cNvPr id="6" name="Conector recto de flecha 5">
          <a:extLst>
            <a:ext uri="{FF2B5EF4-FFF2-40B4-BE49-F238E27FC236}">
              <a16:creationId xmlns:a16="http://schemas.microsoft.com/office/drawing/2014/main" id="{6CA0C43B-88C3-4BEB-8533-261A6C2D28BC}"/>
            </a:ext>
          </a:extLst>
        </xdr:cNvPr>
        <xdr:cNvCxnSpPr/>
      </xdr:nvCxnSpPr>
      <xdr:spPr>
        <a:xfrm>
          <a:off x="5686425" y="21421725"/>
          <a:ext cx="5810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66675</xdr:colOff>
      <xdr:row>0</xdr:row>
      <xdr:rowOff>0</xdr:rowOff>
    </xdr:from>
    <xdr:to>
      <xdr:col>9</xdr:col>
      <xdr:colOff>478125</xdr:colOff>
      <xdr:row>5</xdr:row>
      <xdr:rowOff>97446</xdr:rowOff>
    </xdr:to>
    <xdr:pic>
      <xdr:nvPicPr>
        <xdr:cNvPr id="3" name="Imagen 2" descr="Interfaz de usuario gráfica&#10;&#10;Descripción generada automáticamente con confianza media">
          <a:extLst>
            <a:ext uri="{FF2B5EF4-FFF2-40B4-BE49-F238E27FC236}">
              <a16:creationId xmlns:a16="http://schemas.microsoft.com/office/drawing/2014/main" id="{87E739BB-4D30-4BF1-968C-A8FD7BB5714F}"/>
            </a:ext>
          </a:extLst>
        </xdr:cNvPr>
        <xdr:cNvPicPr>
          <a:picLocks noChangeAspect="1"/>
        </xdr:cNvPicPr>
      </xdr:nvPicPr>
      <xdr:blipFill rotWithShape="1">
        <a:blip xmlns:r="http://schemas.openxmlformats.org/officeDocument/2006/relationships" r:embed="rId1"/>
        <a:srcRect t="13751" b="52286"/>
        <a:stretch/>
      </xdr:blipFill>
      <xdr:spPr>
        <a:xfrm>
          <a:off x="152400" y="0"/>
          <a:ext cx="10908000" cy="926121"/>
        </a:xfrm>
        <a:prstGeom prst="rect">
          <a:avLst/>
        </a:prstGeom>
      </xdr:spPr>
    </xdr:pic>
    <xdr:clientData/>
  </xdr:twoCellAnchor>
  <xdr:twoCellAnchor>
    <xdr:from>
      <xdr:col>2</xdr:col>
      <xdr:colOff>1647825</xdr:colOff>
      <xdr:row>1</xdr:row>
      <xdr:rowOff>76200</xdr:rowOff>
    </xdr:from>
    <xdr:to>
      <xdr:col>5</xdr:col>
      <xdr:colOff>76200</xdr:colOff>
      <xdr:row>3</xdr:row>
      <xdr:rowOff>152400</xdr:rowOff>
    </xdr:to>
    <xdr:sp macro="" textlink="">
      <xdr:nvSpPr>
        <xdr:cNvPr id="7" name="CuadroTexto 6">
          <a:extLst>
            <a:ext uri="{FF2B5EF4-FFF2-40B4-BE49-F238E27FC236}">
              <a16:creationId xmlns:a16="http://schemas.microsoft.com/office/drawing/2014/main" id="{B97EBB6F-472D-4B76-A463-BE1246B51102}"/>
            </a:ext>
          </a:extLst>
        </xdr:cNvPr>
        <xdr:cNvSpPr txBox="1"/>
      </xdr:nvSpPr>
      <xdr:spPr>
        <a:xfrm>
          <a:off x="2114550" y="238125"/>
          <a:ext cx="34099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solidFill>
                <a:schemeClr val="bg1"/>
              </a:solidFill>
              <a:latin typeface="Arial" panose="020B0604020202020204" pitchFamily="34" charset="0"/>
              <a:cs typeface="Arial" panose="020B0604020202020204" pitchFamily="34" charset="0"/>
            </a:rPr>
            <a:t>2. </a:t>
          </a:r>
          <a:r>
            <a:rPr lang="es-ES" sz="1800" b="1" baseline="0">
              <a:solidFill>
                <a:schemeClr val="bg1"/>
              </a:solidFill>
              <a:latin typeface="Arial" panose="020B0604020202020204" pitchFamily="34" charset="0"/>
              <a:cs typeface="Arial" panose="020B0604020202020204" pitchFamily="34" charset="0"/>
            </a:rPr>
            <a:t>Gestión financiera</a:t>
          </a:r>
          <a:endParaRPr lang="es-ES" sz="18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304800</xdr:colOff>
      <xdr:row>24</xdr:row>
      <xdr:rowOff>76200</xdr:rowOff>
    </xdr:from>
    <xdr:to>
      <xdr:col>5</xdr:col>
      <xdr:colOff>1085850</xdr:colOff>
      <xdr:row>24</xdr:row>
      <xdr:rowOff>76200</xdr:rowOff>
    </xdr:to>
    <xdr:cxnSp macro="">
      <xdr:nvCxnSpPr>
        <xdr:cNvPr id="4" name="Conector recto de flecha 3">
          <a:extLst>
            <a:ext uri="{FF2B5EF4-FFF2-40B4-BE49-F238E27FC236}">
              <a16:creationId xmlns:a16="http://schemas.microsoft.com/office/drawing/2014/main" id="{11F2363F-BE71-EA05-9E73-9A346164C8BD}"/>
            </a:ext>
          </a:extLst>
        </xdr:cNvPr>
        <xdr:cNvCxnSpPr/>
      </xdr:nvCxnSpPr>
      <xdr:spPr>
        <a:xfrm>
          <a:off x="5210175" y="5181600"/>
          <a:ext cx="78105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38</xdr:row>
      <xdr:rowOff>95250</xdr:rowOff>
    </xdr:from>
    <xdr:to>
      <xdr:col>5</xdr:col>
      <xdr:colOff>971550</xdr:colOff>
      <xdr:row>38</xdr:row>
      <xdr:rowOff>95250</xdr:rowOff>
    </xdr:to>
    <xdr:cxnSp macro="">
      <xdr:nvCxnSpPr>
        <xdr:cNvPr id="3" name="Conector recto de flecha 2">
          <a:extLst>
            <a:ext uri="{FF2B5EF4-FFF2-40B4-BE49-F238E27FC236}">
              <a16:creationId xmlns:a16="http://schemas.microsoft.com/office/drawing/2014/main" id="{C859915A-D875-4BD1-B259-5444D40B714B}"/>
            </a:ext>
          </a:extLst>
        </xdr:cNvPr>
        <xdr:cNvCxnSpPr/>
      </xdr:nvCxnSpPr>
      <xdr:spPr>
        <a:xfrm>
          <a:off x="5095875" y="7629525"/>
          <a:ext cx="78105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167</xdr:row>
      <xdr:rowOff>66675</xdr:rowOff>
    </xdr:from>
    <xdr:to>
      <xdr:col>5</xdr:col>
      <xdr:colOff>1028700</xdr:colOff>
      <xdr:row>167</xdr:row>
      <xdr:rowOff>66675</xdr:rowOff>
    </xdr:to>
    <xdr:cxnSp macro="">
      <xdr:nvCxnSpPr>
        <xdr:cNvPr id="6" name="Conector recto de flecha 5">
          <a:extLst>
            <a:ext uri="{FF2B5EF4-FFF2-40B4-BE49-F238E27FC236}">
              <a16:creationId xmlns:a16="http://schemas.microsoft.com/office/drawing/2014/main" id="{D4F1CD7A-E761-4B4E-963D-E9E06FC60886}"/>
            </a:ext>
          </a:extLst>
        </xdr:cNvPr>
        <xdr:cNvCxnSpPr/>
      </xdr:nvCxnSpPr>
      <xdr:spPr>
        <a:xfrm>
          <a:off x="5267325" y="32470725"/>
          <a:ext cx="78105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200025</xdr:colOff>
      <xdr:row>263</xdr:row>
      <xdr:rowOff>85725</xdr:rowOff>
    </xdr:from>
    <xdr:to>
      <xdr:col>5</xdr:col>
      <xdr:colOff>981075</xdr:colOff>
      <xdr:row>263</xdr:row>
      <xdr:rowOff>85725</xdr:rowOff>
    </xdr:to>
    <xdr:cxnSp macro="">
      <xdr:nvCxnSpPr>
        <xdr:cNvPr id="7" name="Conector recto de flecha 6">
          <a:extLst>
            <a:ext uri="{FF2B5EF4-FFF2-40B4-BE49-F238E27FC236}">
              <a16:creationId xmlns:a16="http://schemas.microsoft.com/office/drawing/2014/main" id="{C1B0D67E-3CC8-40E7-8FC8-6D609C5C3AA1}"/>
            </a:ext>
          </a:extLst>
        </xdr:cNvPr>
        <xdr:cNvCxnSpPr/>
      </xdr:nvCxnSpPr>
      <xdr:spPr>
        <a:xfrm>
          <a:off x="5219700" y="52778025"/>
          <a:ext cx="78105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371475</xdr:colOff>
      <xdr:row>0</xdr:row>
      <xdr:rowOff>0</xdr:rowOff>
    </xdr:from>
    <xdr:to>
      <xdr:col>9</xdr:col>
      <xdr:colOff>1354425</xdr:colOff>
      <xdr:row>5</xdr:row>
      <xdr:rowOff>97446</xdr:rowOff>
    </xdr:to>
    <xdr:pic>
      <xdr:nvPicPr>
        <xdr:cNvPr id="5" name="Imagen 4" descr="Interfaz de usuario gráfica&#10;&#10;Descripción generada automáticamente con confianza media">
          <a:extLst>
            <a:ext uri="{FF2B5EF4-FFF2-40B4-BE49-F238E27FC236}">
              <a16:creationId xmlns:a16="http://schemas.microsoft.com/office/drawing/2014/main" id="{AB917A04-3523-44D4-B096-02D5FE7A57ED}"/>
            </a:ext>
          </a:extLst>
        </xdr:cNvPr>
        <xdr:cNvPicPr>
          <a:picLocks noChangeAspect="1"/>
        </xdr:cNvPicPr>
      </xdr:nvPicPr>
      <xdr:blipFill rotWithShape="1">
        <a:blip xmlns:r="http://schemas.openxmlformats.org/officeDocument/2006/relationships" r:embed="rId1"/>
        <a:srcRect t="13751" b="52286"/>
        <a:stretch/>
      </xdr:blipFill>
      <xdr:spPr>
        <a:xfrm>
          <a:off x="457200" y="0"/>
          <a:ext cx="10908000" cy="926121"/>
        </a:xfrm>
        <a:prstGeom prst="rect">
          <a:avLst/>
        </a:prstGeom>
      </xdr:spPr>
    </xdr:pic>
    <xdr:clientData/>
  </xdr:twoCellAnchor>
  <xdr:twoCellAnchor>
    <xdr:from>
      <xdr:col>2</xdr:col>
      <xdr:colOff>1952625</xdr:colOff>
      <xdr:row>1</xdr:row>
      <xdr:rowOff>85725</xdr:rowOff>
    </xdr:from>
    <xdr:to>
      <xdr:col>5</xdr:col>
      <xdr:colOff>809625</xdr:colOff>
      <xdr:row>4</xdr:row>
      <xdr:rowOff>0</xdr:rowOff>
    </xdr:to>
    <xdr:sp macro="" textlink="">
      <xdr:nvSpPr>
        <xdr:cNvPr id="8" name="CuadroTexto 7">
          <a:extLst>
            <a:ext uri="{FF2B5EF4-FFF2-40B4-BE49-F238E27FC236}">
              <a16:creationId xmlns:a16="http://schemas.microsoft.com/office/drawing/2014/main" id="{2BA2E623-BF84-46CB-BEB9-7649FD076A81}"/>
            </a:ext>
          </a:extLst>
        </xdr:cNvPr>
        <xdr:cNvSpPr txBox="1"/>
      </xdr:nvSpPr>
      <xdr:spPr>
        <a:xfrm>
          <a:off x="2419350" y="247650"/>
          <a:ext cx="34099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solidFill>
                <a:schemeClr val="bg1"/>
              </a:solidFill>
              <a:latin typeface="Arial" panose="020B0604020202020204" pitchFamily="34" charset="0"/>
              <a:cs typeface="Arial" panose="020B0604020202020204" pitchFamily="34" charset="0"/>
            </a:rPr>
            <a:t>3. </a:t>
          </a:r>
          <a:r>
            <a:rPr lang="es-ES" sz="1800" b="1" baseline="0">
              <a:solidFill>
                <a:schemeClr val="bg1"/>
              </a:solidFill>
              <a:latin typeface="Arial" panose="020B0604020202020204" pitchFamily="34" charset="0"/>
              <a:cs typeface="Arial" panose="020B0604020202020204" pitchFamily="34" charset="0"/>
            </a:rPr>
            <a:t>Gestión administrativa</a:t>
          </a:r>
          <a:endParaRPr lang="es-ES" sz="18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114300</xdr:colOff>
      <xdr:row>102</xdr:row>
      <xdr:rowOff>66675</xdr:rowOff>
    </xdr:from>
    <xdr:to>
      <xdr:col>5</xdr:col>
      <xdr:colOff>762000</xdr:colOff>
      <xdr:row>102</xdr:row>
      <xdr:rowOff>66675</xdr:rowOff>
    </xdr:to>
    <xdr:cxnSp macro="">
      <xdr:nvCxnSpPr>
        <xdr:cNvPr id="3" name="Conector recto de flecha 2">
          <a:extLst>
            <a:ext uri="{FF2B5EF4-FFF2-40B4-BE49-F238E27FC236}">
              <a16:creationId xmlns:a16="http://schemas.microsoft.com/office/drawing/2014/main" id="{4C82079E-F20E-403E-9CD7-949C9AB12C72}"/>
            </a:ext>
          </a:extLst>
        </xdr:cNvPr>
        <xdr:cNvCxnSpPr/>
      </xdr:nvCxnSpPr>
      <xdr:spPr>
        <a:xfrm>
          <a:off x="5305425" y="18802350"/>
          <a:ext cx="64770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133350</xdr:colOff>
      <xdr:row>120</xdr:row>
      <xdr:rowOff>57150</xdr:rowOff>
    </xdr:from>
    <xdr:to>
      <xdr:col>5</xdr:col>
      <xdr:colOff>781050</xdr:colOff>
      <xdr:row>120</xdr:row>
      <xdr:rowOff>57150</xdr:rowOff>
    </xdr:to>
    <xdr:cxnSp macro="">
      <xdr:nvCxnSpPr>
        <xdr:cNvPr id="5" name="Conector recto de flecha 4">
          <a:extLst>
            <a:ext uri="{FF2B5EF4-FFF2-40B4-BE49-F238E27FC236}">
              <a16:creationId xmlns:a16="http://schemas.microsoft.com/office/drawing/2014/main" id="{7E038A07-0478-471A-ADCA-A4CDFC6B5579}"/>
            </a:ext>
          </a:extLst>
        </xdr:cNvPr>
        <xdr:cNvCxnSpPr/>
      </xdr:nvCxnSpPr>
      <xdr:spPr>
        <a:xfrm>
          <a:off x="5324475" y="21574125"/>
          <a:ext cx="64770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133350</xdr:colOff>
      <xdr:row>0</xdr:row>
      <xdr:rowOff>0</xdr:rowOff>
    </xdr:from>
    <xdr:to>
      <xdr:col>12</xdr:col>
      <xdr:colOff>325725</xdr:colOff>
      <xdr:row>5</xdr:row>
      <xdr:rowOff>97446</xdr:rowOff>
    </xdr:to>
    <xdr:pic>
      <xdr:nvPicPr>
        <xdr:cNvPr id="4" name="Imagen 3" descr="Interfaz de usuario gráfica&#10;&#10;Descripción generada automáticamente con confianza media">
          <a:extLst>
            <a:ext uri="{FF2B5EF4-FFF2-40B4-BE49-F238E27FC236}">
              <a16:creationId xmlns:a16="http://schemas.microsoft.com/office/drawing/2014/main" id="{05CE74D9-5452-4EFE-9BEF-4AFA013384F0}"/>
            </a:ext>
          </a:extLst>
        </xdr:cNvPr>
        <xdr:cNvPicPr>
          <a:picLocks noChangeAspect="1"/>
        </xdr:cNvPicPr>
      </xdr:nvPicPr>
      <xdr:blipFill rotWithShape="1">
        <a:blip xmlns:r="http://schemas.openxmlformats.org/officeDocument/2006/relationships" r:embed="rId1"/>
        <a:srcRect t="13751" b="52286"/>
        <a:stretch/>
      </xdr:blipFill>
      <xdr:spPr>
        <a:xfrm>
          <a:off x="219075" y="0"/>
          <a:ext cx="10908000" cy="926121"/>
        </a:xfrm>
        <a:prstGeom prst="rect">
          <a:avLst/>
        </a:prstGeom>
      </xdr:spPr>
    </xdr:pic>
    <xdr:clientData/>
  </xdr:twoCellAnchor>
  <xdr:twoCellAnchor>
    <xdr:from>
      <xdr:col>2</xdr:col>
      <xdr:colOff>1714500</xdr:colOff>
      <xdr:row>1</xdr:row>
      <xdr:rowOff>85725</xdr:rowOff>
    </xdr:from>
    <xdr:to>
      <xdr:col>5</xdr:col>
      <xdr:colOff>400050</xdr:colOff>
      <xdr:row>4</xdr:row>
      <xdr:rowOff>0</xdr:rowOff>
    </xdr:to>
    <xdr:sp macro="" textlink="">
      <xdr:nvSpPr>
        <xdr:cNvPr id="6" name="CuadroTexto 5">
          <a:extLst>
            <a:ext uri="{FF2B5EF4-FFF2-40B4-BE49-F238E27FC236}">
              <a16:creationId xmlns:a16="http://schemas.microsoft.com/office/drawing/2014/main" id="{AC5A7488-B10B-4E62-B56B-43C50C155444}"/>
            </a:ext>
          </a:extLst>
        </xdr:cNvPr>
        <xdr:cNvSpPr txBox="1"/>
      </xdr:nvSpPr>
      <xdr:spPr>
        <a:xfrm>
          <a:off x="2181225" y="247650"/>
          <a:ext cx="34099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solidFill>
                <a:schemeClr val="bg1"/>
              </a:solidFill>
              <a:latin typeface="Arial" panose="020B0604020202020204" pitchFamily="34" charset="0"/>
              <a:cs typeface="Arial" panose="020B0604020202020204" pitchFamily="34" charset="0"/>
            </a:rPr>
            <a:t>4. Regulación y control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114300</xdr:colOff>
      <xdr:row>74</xdr:row>
      <xdr:rowOff>285750</xdr:rowOff>
    </xdr:from>
    <xdr:to>
      <xdr:col>5</xdr:col>
      <xdr:colOff>654300</xdr:colOff>
      <xdr:row>74</xdr:row>
      <xdr:rowOff>285750</xdr:rowOff>
    </xdr:to>
    <xdr:cxnSp macro="">
      <xdr:nvCxnSpPr>
        <xdr:cNvPr id="3" name="Conector recto de flecha 2">
          <a:extLst>
            <a:ext uri="{FF2B5EF4-FFF2-40B4-BE49-F238E27FC236}">
              <a16:creationId xmlns:a16="http://schemas.microsoft.com/office/drawing/2014/main" id="{FD8FE30F-4CF5-4268-85AC-154A129F6422}"/>
            </a:ext>
          </a:extLst>
        </xdr:cNvPr>
        <xdr:cNvCxnSpPr/>
      </xdr:nvCxnSpPr>
      <xdr:spPr>
        <a:xfrm>
          <a:off x="5724525" y="13458825"/>
          <a:ext cx="540000" cy="0"/>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133350</xdr:colOff>
      <xdr:row>0</xdr:row>
      <xdr:rowOff>0</xdr:rowOff>
    </xdr:from>
    <xdr:to>
      <xdr:col>11</xdr:col>
      <xdr:colOff>706725</xdr:colOff>
      <xdr:row>5</xdr:row>
      <xdr:rowOff>97446</xdr:rowOff>
    </xdr:to>
    <xdr:pic>
      <xdr:nvPicPr>
        <xdr:cNvPr id="4" name="Imagen 3" descr="Interfaz de usuario gráfica&#10;&#10;Descripción generada automáticamente con confianza media">
          <a:extLst>
            <a:ext uri="{FF2B5EF4-FFF2-40B4-BE49-F238E27FC236}">
              <a16:creationId xmlns:a16="http://schemas.microsoft.com/office/drawing/2014/main" id="{A05A29DF-FF53-4D43-A08A-F7F60A7DB02C}"/>
            </a:ext>
          </a:extLst>
        </xdr:cNvPr>
        <xdr:cNvPicPr>
          <a:picLocks noChangeAspect="1"/>
        </xdr:cNvPicPr>
      </xdr:nvPicPr>
      <xdr:blipFill rotWithShape="1">
        <a:blip xmlns:r="http://schemas.openxmlformats.org/officeDocument/2006/relationships" r:embed="rId1"/>
        <a:srcRect t="13751" b="52286"/>
        <a:stretch/>
      </xdr:blipFill>
      <xdr:spPr>
        <a:xfrm>
          <a:off x="219075" y="0"/>
          <a:ext cx="10908000" cy="926121"/>
        </a:xfrm>
        <a:prstGeom prst="rect">
          <a:avLst/>
        </a:prstGeom>
      </xdr:spPr>
    </xdr:pic>
    <xdr:clientData/>
  </xdr:twoCellAnchor>
  <xdr:twoCellAnchor>
    <xdr:from>
      <xdr:col>2</xdr:col>
      <xdr:colOff>1714500</xdr:colOff>
      <xdr:row>1</xdr:row>
      <xdr:rowOff>85725</xdr:rowOff>
    </xdr:from>
    <xdr:to>
      <xdr:col>5</xdr:col>
      <xdr:colOff>9525</xdr:colOff>
      <xdr:row>4</xdr:row>
      <xdr:rowOff>0</xdr:rowOff>
    </xdr:to>
    <xdr:sp macro="" textlink="">
      <xdr:nvSpPr>
        <xdr:cNvPr id="5" name="CuadroTexto 4">
          <a:extLst>
            <a:ext uri="{FF2B5EF4-FFF2-40B4-BE49-F238E27FC236}">
              <a16:creationId xmlns:a16="http://schemas.microsoft.com/office/drawing/2014/main" id="{030B1506-689C-4ACE-A45D-04D82F18BC5B}"/>
            </a:ext>
          </a:extLst>
        </xdr:cNvPr>
        <xdr:cNvSpPr txBox="1"/>
      </xdr:nvSpPr>
      <xdr:spPr>
        <a:xfrm>
          <a:off x="2181225" y="247650"/>
          <a:ext cx="34099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solidFill>
                <a:schemeClr val="bg1"/>
              </a:solidFill>
              <a:latin typeface="Arial" panose="020B0604020202020204" pitchFamily="34" charset="0"/>
              <a:cs typeface="Arial" panose="020B0604020202020204" pitchFamily="34" charset="0"/>
            </a:rPr>
            <a:t>5. Gobernanza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B109-7C02-4311-8A8B-17CF6E394B1F}">
  <dimension ref="B2:I29"/>
  <sheetViews>
    <sheetView showGridLines="0" workbookViewId="0">
      <selection activeCell="E19" sqref="E19"/>
    </sheetView>
  </sheetViews>
  <sheetFormatPr baseColWidth="10" defaultColWidth="11.42578125" defaultRowHeight="12.75" x14ac:dyDescent="0.25"/>
  <cols>
    <col min="1" max="1" width="5.85546875" style="1" customWidth="1"/>
    <col min="2" max="2" width="28.85546875" style="1" bestFit="1" customWidth="1"/>
    <col min="3" max="3" width="35.42578125" style="13" bestFit="1" customWidth="1"/>
    <col min="4" max="4" width="5.85546875" style="1" customWidth="1"/>
    <col min="5" max="5" width="37.28515625" style="1" bestFit="1" customWidth="1"/>
    <col min="6" max="6" width="12.7109375" style="1" bestFit="1" customWidth="1"/>
    <col min="7" max="7" width="11.42578125" style="1"/>
    <col min="8" max="8" width="37.28515625" style="1" bestFit="1" customWidth="1"/>
    <col min="9" max="9" width="11.42578125" style="3"/>
    <col min="10" max="16384" width="11.42578125" style="1"/>
  </cols>
  <sheetData>
    <row r="2" spans="2:9" ht="15" customHeight="1" x14ac:dyDescent="0.25">
      <c r="B2" s="68" t="s">
        <v>39</v>
      </c>
      <c r="C2" s="68"/>
      <c r="D2" s="68"/>
      <c r="E2" s="68"/>
      <c r="F2" s="68"/>
    </row>
    <row r="4" spans="2:9" x14ac:dyDescent="0.25">
      <c r="B4" s="4" t="s">
        <v>14</v>
      </c>
      <c r="C4" s="5" t="s">
        <v>15</v>
      </c>
      <c r="E4" s="6" t="s">
        <v>7</v>
      </c>
      <c r="F4" s="6" t="s">
        <v>40</v>
      </c>
      <c r="I4" s="1"/>
    </row>
    <row r="5" spans="2:9" x14ac:dyDescent="0.25">
      <c r="B5" s="7" t="s">
        <v>16</v>
      </c>
      <c r="C5" s="8" t="s">
        <v>10</v>
      </c>
      <c r="E5" s="9" t="s">
        <v>0</v>
      </c>
      <c r="F5" s="10">
        <v>17</v>
      </c>
    </row>
    <row r="6" spans="2:9" x14ac:dyDescent="0.25">
      <c r="B6" s="7" t="s">
        <v>17</v>
      </c>
      <c r="C6" s="8" t="s">
        <v>10</v>
      </c>
      <c r="E6" s="9" t="s">
        <v>1</v>
      </c>
      <c r="F6" s="10">
        <v>2</v>
      </c>
    </row>
    <row r="7" spans="2:9" x14ac:dyDescent="0.25">
      <c r="B7" s="7" t="s">
        <v>18</v>
      </c>
      <c r="C7" s="8" t="s">
        <v>11</v>
      </c>
      <c r="E7" s="9" t="s">
        <v>2</v>
      </c>
      <c r="F7" s="10">
        <v>1</v>
      </c>
    </row>
    <row r="8" spans="2:9" x14ac:dyDescent="0.25">
      <c r="B8" s="7" t="s">
        <v>19</v>
      </c>
      <c r="C8" s="8" t="s">
        <v>11</v>
      </c>
      <c r="E8" s="9" t="s">
        <v>3</v>
      </c>
      <c r="F8" s="10">
        <v>0</v>
      </c>
    </row>
    <row r="9" spans="2:9" x14ac:dyDescent="0.25">
      <c r="B9" s="7" t="s">
        <v>20</v>
      </c>
      <c r="C9" s="8" t="s">
        <v>10</v>
      </c>
      <c r="E9" s="9" t="s">
        <v>4</v>
      </c>
      <c r="F9" s="10">
        <v>0</v>
      </c>
    </row>
    <row r="10" spans="2:9" x14ac:dyDescent="0.25">
      <c r="B10" s="7" t="s">
        <v>21</v>
      </c>
      <c r="C10" s="8" t="s">
        <v>10</v>
      </c>
      <c r="E10" s="9" t="s">
        <v>5</v>
      </c>
      <c r="F10" s="10">
        <v>3</v>
      </c>
    </row>
    <row r="11" spans="2:9" x14ac:dyDescent="0.25">
      <c r="B11" s="7" t="s">
        <v>22</v>
      </c>
      <c r="C11" s="8" t="s">
        <v>10</v>
      </c>
      <c r="E11" s="9" t="s">
        <v>8</v>
      </c>
      <c r="F11" s="10">
        <v>0</v>
      </c>
    </row>
    <row r="12" spans="2:9" x14ac:dyDescent="0.25">
      <c r="B12" s="7" t="s">
        <v>23</v>
      </c>
      <c r="C12" s="8" t="s">
        <v>10</v>
      </c>
      <c r="E12" s="11" t="s">
        <v>6</v>
      </c>
      <c r="F12" s="12">
        <f>SUM(F5:F11)</f>
        <v>23</v>
      </c>
    </row>
    <row r="13" spans="2:9" ht="15" customHeight="1" x14ac:dyDescent="0.25">
      <c r="B13" s="7" t="s">
        <v>24</v>
      </c>
      <c r="C13" s="8" t="s">
        <v>10</v>
      </c>
      <c r="E13" s="66" t="s">
        <v>9</v>
      </c>
      <c r="F13" s="66"/>
    </row>
    <row r="14" spans="2:9" ht="15" customHeight="1" x14ac:dyDescent="0.25">
      <c r="B14" s="7" t="s">
        <v>25</v>
      </c>
      <c r="C14" s="8" t="s">
        <v>10</v>
      </c>
      <c r="E14" s="67"/>
      <c r="F14" s="67"/>
    </row>
    <row r="15" spans="2:9" x14ac:dyDescent="0.25">
      <c r="B15" s="7" t="s">
        <v>26</v>
      </c>
      <c r="C15" s="8" t="s">
        <v>10</v>
      </c>
    </row>
    <row r="16" spans="2:9" x14ac:dyDescent="0.25">
      <c r="B16" s="7" t="s">
        <v>27</v>
      </c>
      <c r="C16" s="8" t="s">
        <v>10</v>
      </c>
    </row>
    <row r="17" spans="2:3" x14ac:dyDescent="0.25">
      <c r="B17" s="7" t="s">
        <v>28</v>
      </c>
      <c r="C17" s="8" t="s">
        <v>13</v>
      </c>
    </row>
    <row r="18" spans="2:3" x14ac:dyDescent="0.25">
      <c r="B18" s="7" t="s">
        <v>29</v>
      </c>
      <c r="C18" s="8" t="s">
        <v>13</v>
      </c>
    </row>
    <row r="19" spans="2:3" x14ac:dyDescent="0.25">
      <c r="B19" s="7" t="s">
        <v>30</v>
      </c>
      <c r="C19" s="8" t="s">
        <v>13</v>
      </c>
    </row>
    <row r="20" spans="2:3" x14ac:dyDescent="0.25">
      <c r="B20" s="7" t="s">
        <v>31</v>
      </c>
      <c r="C20" s="8" t="s">
        <v>10</v>
      </c>
    </row>
    <row r="21" spans="2:3" x14ac:dyDescent="0.25">
      <c r="B21" s="7" t="s">
        <v>32</v>
      </c>
      <c r="C21" s="8" t="s">
        <v>10</v>
      </c>
    </row>
    <row r="22" spans="2:3" x14ac:dyDescent="0.25">
      <c r="B22" s="7" t="s">
        <v>33</v>
      </c>
      <c r="C22" s="8" t="s">
        <v>10</v>
      </c>
    </row>
    <row r="23" spans="2:3" x14ac:dyDescent="0.25">
      <c r="B23" s="7" t="s">
        <v>34</v>
      </c>
      <c r="C23" s="8" t="s">
        <v>10</v>
      </c>
    </row>
    <row r="24" spans="2:3" x14ac:dyDescent="0.25">
      <c r="B24" s="7" t="s">
        <v>35</v>
      </c>
      <c r="C24" s="8" t="s">
        <v>10</v>
      </c>
    </row>
    <row r="25" spans="2:3" x14ac:dyDescent="0.25">
      <c r="B25" s="7" t="s">
        <v>36</v>
      </c>
      <c r="C25" s="8" t="s">
        <v>10</v>
      </c>
    </row>
    <row r="26" spans="2:3" x14ac:dyDescent="0.25">
      <c r="B26" s="7" t="s">
        <v>37</v>
      </c>
      <c r="C26" s="8" t="s">
        <v>12</v>
      </c>
    </row>
    <row r="27" spans="2:3" x14ac:dyDescent="0.25">
      <c r="B27" s="7" t="s">
        <v>38</v>
      </c>
      <c r="C27" s="8" t="s">
        <v>10</v>
      </c>
    </row>
    <row r="28" spans="2:3" x14ac:dyDescent="0.2">
      <c r="B28" s="65" t="s">
        <v>9</v>
      </c>
      <c r="C28" s="65"/>
    </row>
    <row r="29" spans="2:3" x14ac:dyDescent="0.2">
      <c r="B29" s="14" t="s">
        <v>43</v>
      </c>
    </row>
  </sheetData>
  <mergeCells count="3">
    <mergeCell ref="B28:C28"/>
    <mergeCell ref="E13:F14"/>
    <mergeCell ref="B2:F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BCBDD-8942-475A-A5C3-953C539836F8}">
  <dimension ref="B1:I21"/>
  <sheetViews>
    <sheetView showGridLines="0" tabSelected="1" workbookViewId="0">
      <selection activeCell="B5" sqref="B5:I5"/>
    </sheetView>
  </sheetViews>
  <sheetFormatPr baseColWidth="10" defaultColWidth="0" defaultRowHeight="14.25" zeroHeight="1" x14ac:dyDescent="0.25"/>
  <cols>
    <col min="1" max="1" width="9.7109375" style="60" customWidth="1"/>
    <col min="2" max="9" width="11.42578125" style="60" customWidth="1"/>
    <col min="10" max="10" width="9.7109375" style="60" customWidth="1"/>
    <col min="11" max="16384" width="11.42578125" style="60" hidden="1"/>
  </cols>
  <sheetData>
    <row r="1" spans="2:9" ht="14.25" customHeight="1" x14ac:dyDescent="0.25">
      <c r="B1" s="92"/>
      <c r="C1" s="92"/>
      <c r="D1" s="92"/>
      <c r="E1" s="92"/>
      <c r="F1" s="92"/>
      <c r="G1" s="92"/>
      <c r="H1" s="92"/>
      <c r="I1" s="92"/>
    </row>
    <row r="2" spans="2:9" ht="14.25" customHeight="1" x14ac:dyDescent="0.25">
      <c r="B2" s="92"/>
      <c r="C2" s="92"/>
      <c r="D2" s="92"/>
      <c r="E2" s="92"/>
      <c r="F2" s="92"/>
      <c r="G2" s="92"/>
      <c r="H2" s="92"/>
      <c r="I2" s="92"/>
    </row>
    <row r="3" spans="2:9" x14ac:dyDescent="0.25"/>
    <row r="4" spans="2:9" ht="3" customHeight="1" x14ac:dyDescent="0.25"/>
    <row r="5" spans="2:9" ht="15.75" x14ac:dyDescent="0.25">
      <c r="B5" s="94" t="s">
        <v>482</v>
      </c>
      <c r="C5" s="94"/>
      <c r="D5" s="94"/>
      <c r="E5" s="94"/>
      <c r="F5" s="94"/>
      <c r="G5" s="94"/>
      <c r="H5" s="94"/>
      <c r="I5" s="94"/>
    </row>
    <row r="6" spans="2:9" ht="3.75" customHeight="1" x14ac:dyDescent="0.25"/>
    <row r="7" spans="2:9" x14ac:dyDescent="0.25">
      <c r="B7" s="93" t="s">
        <v>483</v>
      </c>
      <c r="C7" s="93"/>
      <c r="D7" s="93"/>
      <c r="E7" s="93"/>
      <c r="F7" s="93"/>
      <c r="G7" s="93"/>
      <c r="H7" s="93"/>
      <c r="I7" s="93"/>
    </row>
    <row r="8" spans="2:9" x14ac:dyDescent="0.25">
      <c r="B8" s="93"/>
      <c r="C8" s="93"/>
      <c r="D8" s="93"/>
      <c r="E8" s="93"/>
      <c r="F8" s="93"/>
      <c r="G8" s="93"/>
      <c r="H8" s="93"/>
      <c r="I8" s="93"/>
    </row>
    <row r="9" spans="2:9" x14ac:dyDescent="0.25">
      <c r="B9" s="93"/>
      <c r="C9" s="93"/>
      <c r="D9" s="93"/>
      <c r="E9" s="93"/>
      <c r="F9" s="93"/>
      <c r="G9" s="93"/>
      <c r="H9" s="93"/>
      <c r="I9" s="93"/>
    </row>
    <row r="10" spans="2:9" x14ac:dyDescent="0.25">
      <c r="B10" s="93"/>
      <c r="C10" s="93"/>
      <c r="D10" s="93"/>
      <c r="E10" s="93"/>
      <c r="F10" s="93"/>
      <c r="G10" s="93"/>
      <c r="H10" s="93"/>
      <c r="I10" s="93"/>
    </row>
    <row r="11" spans="2:9" x14ac:dyDescent="0.25">
      <c r="B11" s="93"/>
      <c r="C11" s="93"/>
      <c r="D11" s="93"/>
      <c r="E11" s="93"/>
      <c r="F11" s="93"/>
      <c r="G11" s="93"/>
      <c r="H11" s="93"/>
      <c r="I11" s="93"/>
    </row>
    <row r="12" spans="2:9" x14ac:dyDescent="0.25">
      <c r="B12" s="95"/>
      <c r="C12" s="95"/>
      <c r="D12" s="95"/>
      <c r="E12" s="95"/>
      <c r="F12" s="95"/>
      <c r="G12" s="95"/>
      <c r="H12" s="95"/>
      <c r="I12" s="95"/>
    </row>
    <row r="13" spans="2:9" ht="15.75" x14ac:dyDescent="0.25">
      <c r="B13" s="115" t="s">
        <v>579</v>
      </c>
      <c r="C13" s="95"/>
      <c r="D13" s="95"/>
      <c r="E13" s="95"/>
      <c r="F13" s="95"/>
      <c r="G13" s="95"/>
      <c r="H13" s="95"/>
      <c r="I13" s="95"/>
    </row>
    <row r="14" spans="2:9" ht="15" x14ac:dyDescent="0.25">
      <c r="B14" s="116" t="s">
        <v>580</v>
      </c>
      <c r="C14" s="116"/>
      <c r="D14" s="116"/>
      <c r="E14" s="116"/>
      <c r="F14" s="116"/>
      <c r="G14" s="116"/>
      <c r="H14" s="116"/>
      <c r="I14" s="116"/>
    </row>
    <row r="15" spans="2:9" ht="15" x14ac:dyDescent="0.25">
      <c r="B15" s="116" t="s">
        <v>156</v>
      </c>
      <c r="C15" s="116"/>
      <c r="D15" s="116"/>
      <c r="E15" s="116"/>
      <c r="F15" s="116"/>
      <c r="G15" s="116"/>
      <c r="H15" s="116"/>
      <c r="I15" s="116"/>
    </row>
    <row r="16" spans="2:9" ht="15" x14ac:dyDescent="0.25">
      <c r="B16" s="116" t="s">
        <v>581</v>
      </c>
      <c r="C16" s="116"/>
      <c r="D16" s="116"/>
      <c r="E16" s="116"/>
      <c r="F16" s="116"/>
      <c r="G16" s="116"/>
      <c r="H16" s="116"/>
      <c r="I16" s="116"/>
    </row>
    <row r="17" spans="2:9" ht="15" x14ac:dyDescent="0.25">
      <c r="B17" s="116" t="s">
        <v>340</v>
      </c>
      <c r="C17" s="116"/>
      <c r="D17" s="116"/>
      <c r="E17" s="116"/>
      <c r="F17" s="116"/>
      <c r="G17" s="116"/>
      <c r="H17" s="116"/>
      <c r="I17" s="116"/>
    </row>
    <row r="18" spans="2:9" ht="15" x14ac:dyDescent="0.25">
      <c r="B18" s="116" t="s">
        <v>396</v>
      </c>
      <c r="C18" s="116"/>
      <c r="D18" s="116"/>
      <c r="E18" s="116"/>
      <c r="F18" s="116"/>
      <c r="G18" s="116"/>
      <c r="H18" s="116"/>
      <c r="I18" s="116"/>
    </row>
    <row r="19" spans="2:9" ht="15" x14ac:dyDescent="0.25">
      <c r="B19" s="117"/>
      <c r="C19" s="117"/>
      <c r="D19" s="117"/>
      <c r="E19" s="117"/>
      <c r="F19" s="117"/>
      <c r="G19" s="117"/>
      <c r="H19" s="117"/>
      <c r="I19" s="117"/>
    </row>
    <row r="20" spans="2:9" x14ac:dyDescent="0.25"/>
    <row r="21" spans="2:9" x14ac:dyDescent="0.25"/>
  </sheetData>
  <mergeCells count="7">
    <mergeCell ref="B7:I11"/>
    <mergeCell ref="B5:I5"/>
    <mergeCell ref="B14:I14"/>
    <mergeCell ref="B15:I15"/>
    <mergeCell ref="B16:I16"/>
    <mergeCell ref="B17:I17"/>
    <mergeCell ref="B18:I18"/>
  </mergeCells>
  <hyperlinks>
    <hyperlink ref="B14:F14" location="'1 Planificación'!A1" display="Planificación, rectoría y evaluación territorial" xr:uid="{2F8A3D3C-C20A-4B12-B534-0239B087234E}"/>
    <hyperlink ref="B15:F15" location="'2 Gestión financiera'!A1" display="Gestión financiera" xr:uid="{79EE0461-56BF-4128-B697-1A800BC09ECA}"/>
    <hyperlink ref="B16:F16" location="'3 Gestión administrativa'!A1" display="Gestión administrativa" xr:uid="{C80700F3-9A5E-4B82-9EDE-9E6E63458B72}"/>
    <hyperlink ref="B17:F17" location="'4 Regulación y control'!A1" display="Regulación y control" xr:uid="{E885AC28-B2D4-4B08-880D-EF1AF793B004}"/>
    <hyperlink ref="B18:F18" location="'5 Gobernanza'!A1" display="Gobernanza" xr:uid="{F55597D8-7C1B-476A-8273-8CF1EA90F1C7}"/>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837B6-EC6B-4B9C-AE22-C3294157794E}">
  <dimension ref="B1:O252"/>
  <sheetViews>
    <sheetView showGridLines="0" workbookViewId="0">
      <selection activeCell="M2" sqref="M2"/>
    </sheetView>
  </sheetViews>
  <sheetFormatPr baseColWidth="10" defaultColWidth="0" defaultRowHeight="12.75" zeroHeight="1" x14ac:dyDescent="0.25"/>
  <cols>
    <col min="1" max="1" width="1.28515625" style="1" customWidth="1"/>
    <col min="2" max="2" width="5.7109375" style="1" customWidth="1"/>
    <col min="3" max="3" width="44.85546875" style="13" customWidth="1"/>
    <col min="4" max="4" width="12.7109375" style="1" bestFit="1" customWidth="1"/>
    <col min="5" max="5" width="13" style="1" bestFit="1" customWidth="1"/>
    <col min="6" max="6" width="14.28515625" style="1" bestFit="1" customWidth="1"/>
    <col min="7" max="7" width="24.140625" style="3" bestFit="1" customWidth="1"/>
    <col min="8" max="8" width="12.7109375" style="1" bestFit="1" customWidth="1"/>
    <col min="9" max="9" width="11.42578125" style="1" customWidth="1"/>
    <col min="10" max="10" width="12.7109375" style="1" bestFit="1" customWidth="1"/>
    <col min="11" max="11" width="11.42578125" style="1" customWidth="1"/>
    <col min="12" max="12" width="12.7109375" style="1" bestFit="1" customWidth="1"/>
    <col min="13" max="13" width="11.42578125" style="1" customWidth="1"/>
    <col min="14" max="14" width="12.7109375" style="1" bestFit="1" customWidth="1"/>
    <col min="15" max="16" width="11.42578125" style="1" customWidth="1"/>
    <col min="17" max="16384" width="11.42578125" style="1" hidden="1"/>
  </cols>
  <sheetData>
    <row r="1" spans="2:15" x14ac:dyDescent="0.25"/>
    <row r="2" spans="2:15" ht="14.25" x14ac:dyDescent="0.25">
      <c r="M2" s="114" t="s">
        <v>579</v>
      </c>
    </row>
    <row r="3" spans="2:15" x14ac:dyDescent="0.25"/>
    <row r="4" spans="2:15" x14ac:dyDescent="0.25"/>
    <row r="5" spans="2:15" x14ac:dyDescent="0.25"/>
    <row r="6" spans="2:15" x14ac:dyDescent="0.25">
      <c r="B6" s="69"/>
      <c r="C6" s="69"/>
      <c r="D6" s="69"/>
      <c r="E6" s="69"/>
      <c r="F6" s="69"/>
      <c r="G6" s="69"/>
      <c r="H6" s="69"/>
      <c r="I6" s="69"/>
      <c r="J6" s="69"/>
      <c r="K6" s="69"/>
      <c r="L6" s="69"/>
      <c r="M6" s="69"/>
      <c r="N6" s="69"/>
      <c r="O6" s="69"/>
    </row>
    <row r="7" spans="2:15" x14ac:dyDescent="0.25">
      <c r="B7" s="69"/>
      <c r="C7" s="69"/>
      <c r="D7" s="69"/>
      <c r="E7" s="69"/>
      <c r="F7" s="69"/>
      <c r="G7" s="69"/>
      <c r="H7" s="69"/>
      <c r="I7" s="69"/>
      <c r="J7" s="69"/>
      <c r="K7" s="69"/>
      <c r="L7" s="69"/>
      <c r="M7" s="69"/>
      <c r="N7" s="69"/>
      <c r="O7" s="69"/>
    </row>
    <row r="8" spans="2:15" x14ac:dyDescent="0.25">
      <c r="B8" s="23"/>
      <c r="C8" s="97" t="s">
        <v>484</v>
      </c>
      <c r="D8" s="97"/>
      <c r="E8" s="97"/>
    </row>
    <row r="9" spans="2:15" ht="2.25" customHeight="1" x14ac:dyDescent="0.25">
      <c r="B9" s="23"/>
      <c r="C9" s="96"/>
      <c r="D9" s="96"/>
      <c r="E9" s="96"/>
    </row>
    <row r="10" spans="2:15" x14ac:dyDescent="0.25">
      <c r="C10" s="15" t="s">
        <v>7</v>
      </c>
      <c r="D10" s="15" t="s">
        <v>40</v>
      </c>
      <c r="E10" s="15" t="s">
        <v>51</v>
      </c>
    </row>
    <row r="11" spans="2:15" x14ac:dyDescent="0.25">
      <c r="C11" s="18" t="s">
        <v>0</v>
      </c>
      <c r="D11" s="19">
        <v>17</v>
      </c>
      <c r="E11" s="21">
        <f>D11/$D$18</f>
        <v>0.73913043478260865</v>
      </c>
    </row>
    <row r="12" spans="2:15" x14ac:dyDescent="0.25">
      <c r="C12" s="18" t="s">
        <v>1</v>
      </c>
      <c r="D12" s="19">
        <v>2</v>
      </c>
      <c r="E12" s="21">
        <f t="shared" ref="E12:E17" si="0">D12/$D$18</f>
        <v>8.6956521739130432E-2</v>
      </c>
    </row>
    <row r="13" spans="2:15" x14ac:dyDescent="0.25">
      <c r="C13" s="18" t="s">
        <v>2</v>
      </c>
      <c r="D13" s="19">
        <v>1</v>
      </c>
      <c r="E13" s="21">
        <f t="shared" si="0"/>
        <v>4.3478260869565216E-2</v>
      </c>
    </row>
    <row r="14" spans="2:15" x14ac:dyDescent="0.25">
      <c r="C14" s="18" t="s">
        <v>3</v>
      </c>
      <c r="D14" s="19">
        <v>0</v>
      </c>
      <c r="E14" s="21">
        <f t="shared" si="0"/>
        <v>0</v>
      </c>
    </row>
    <row r="15" spans="2:15" x14ac:dyDescent="0.25">
      <c r="C15" s="18" t="s">
        <v>4</v>
      </c>
      <c r="D15" s="19">
        <v>0</v>
      </c>
      <c r="E15" s="21">
        <f t="shared" si="0"/>
        <v>0</v>
      </c>
    </row>
    <row r="16" spans="2:15" x14ac:dyDescent="0.25">
      <c r="C16" s="18" t="s">
        <v>5</v>
      </c>
      <c r="D16" s="19">
        <v>3</v>
      </c>
      <c r="E16" s="21">
        <f t="shared" si="0"/>
        <v>0.13043478260869565</v>
      </c>
    </row>
    <row r="17" spans="2:7" x14ac:dyDescent="0.25">
      <c r="C17" s="18" t="s">
        <v>8</v>
      </c>
      <c r="D17" s="19">
        <v>0</v>
      </c>
      <c r="E17" s="21">
        <f t="shared" si="0"/>
        <v>0</v>
      </c>
    </row>
    <row r="18" spans="2:7" x14ac:dyDescent="0.25">
      <c r="C18" s="26" t="s">
        <v>6</v>
      </c>
      <c r="D18" s="20">
        <f>SUM(D11:D17)</f>
        <v>23</v>
      </c>
      <c r="E18" s="22">
        <f>SUM(E11:E17)</f>
        <v>0.99999999999999989</v>
      </c>
    </row>
    <row r="19" spans="2:7" ht="12.75" customHeight="1" x14ac:dyDescent="0.25">
      <c r="C19" s="74" t="s">
        <v>9</v>
      </c>
      <c r="D19" s="74"/>
      <c r="E19" s="74"/>
    </row>
    <row r="20" spans="2:7" x14ac:dyDescent="0.25">
      <c r="C20" s="2"/>
      <c r="D20" s="2"/>
    </row>
    <row r="21" spans="2:7" x14ac:dyDescent="0.25">
      <c r="C21" s="100" t="s">
        <v>485</v>
      </c>
      <c r="D21" s="100"/>
      <c r="E21" s="100"/>
    </row>
    <row r="22" spans="2:7" ht="5.25" customHeight="1" x14ac:dyDescent="0.25">
      <c r="C22" s="96"/>
      <c r="D22" s="96"/>
      <c r="E22" s="96"/>
    </row>
    <row r="23" spans="2:7" x14ac:dyDescent="0.25">
      <c r="C23" s="15" t="s">
        <v>7</v>
      </c>
      <c r="D23" s="15" t="s">
        <v>40</v>
      </c>
      <c r="E23" s="15" t="s">
        <v>51</v>
      </c>
      <c r="G23" s="1"/>
    </row>
    <row r="24" spans="2:7" x14ac:dyDescent="0.25">
      <c r="C24" s="18" t="s">
        <v>41</v>
      </c>
      <c r="D24" s="19">
        <v>23</v>
      </c>
      <c r="E24" s="24">
        <f>D24/$D$26</f>
        <v>1</v>
      </c>
    </row>
    <row r="25" spans="2:7" x14ac:dyDescent="0.25">
      <c r="C25" s="18" t="s">
        <v>42</v>
      </c>
      <c r="D25" s="19">
        <v>0</v>
      </c>
      <c r="E25" s="24">
        <f>D25/$D$26</f>
        <v>0</v>
      </c>
    </row>
    <row r="26" spans="2:7" x14ac:dyDescent="0.25">
      <c r="C26" s="26" t="s">
        <v>6</v>
      </c>
      <c r="D26" s="20">
        <f>SUM(D24:D25)</f>
        <v>23</v>
      </c>
      <c r="E26" s="22">
        <f>SUM(E24:E25)</f>
        <v>1</v>
      </c>
    </row>
    <row r="27" spans="2:7" x14ac:dyDescent="0.25"/>
    <row r="28" spans="2:7" x14ac:dyDescent="0.25">
      <c r="C28" s="97" t="s">
        <v>486</v>
      </c>
      <c r="D28" s="97"/>
      <c r="E28" s="97"/>
    </row>
    <row r="29" spans="2:7" ht="5.25" customHeight="1" x14ac:dyDescent="0.25">
      <c r="C29" s="50"/>
      <c r="D29" s="50"/>
      <c r="E29" s="50"/>
    </row>
    <row r="30" spans="2:7" ht="15" customHeight="1" x14ac:dyDescent="0.25">
      <c r="C30" s="15" t="s">
        <v>7</v>
      </c>
      <c r="D30" s="15" t="s">
        <v>40</v>
      </c>
      <c r="E30" s="15" t="s">
        <v>51</v>
      </c>
    </row>
    <row r="31" spans="2:7" x14ac:dyDescent="0.25">
      <c r="B31" s="25"/>
      <c r="C31" s="16" t="s">
        <v>44</v>
      </c>
      <c r="D31" s="17">
        <v>23</v>
      </c>
      <c r="E31" s="21">
        <f>D31/23</f>
        <v>1</v>
      </c>
    </row>
    <row r="32" spans="2:7" x14ac:dyDescent="0.25">
      <c r="B32" s="25"/>
      <c r="C32" s="16" t="s">
        <v>45</v>
      </c>
      <c r="D32" s="17">
        <v>23</v>
      </c>
      <c r="E32" s="21">
        <f t="shared" ref="E32:E37" si="1">D32/23</f>
        <v>1</v>
      </c>
    </row>
    <row r="33" spans="2:5" ht="25.5" x14ac:dyDescent="0.25">
      <c r="B33" s="25"/>
      <c r="C33" s="16" t="s">
        <v>46</v>
      </c>
      <c r="D33" s="17">
        <v>22</v>
      </c>
      <c r="E33" s="21">
        <f t="shared" si="1"/>
        <v>0.95652173913043481</v>
      </c>
    </row>
    <row r="34" spans="2:5" ht="25.5" x14ac:dyDescent="0.25">
      <c r="B34" s="25"/>
      <c r="C34" s="16" t="s">
        <v>47</v>
      </c>
      <c r="D34" s="17">
        <v>22</v>
      </c>
      <c r="E34" s="21">
        <f t="shared" si="1"/>
        <v>0.95652173913043481</v>
      </c>
    </row>
    <row r="35" spans="2:5" x14ac:dyDescent="0.25">
      <c r="B35" s="25"/>
      <c r="C35" s="16" t="s">
        <v>48</v>
      </c>
      <c r="D35" s="17">
        <v>23</v>
      </c>
      <c r="E35" s="21">
        <f t="shared" si="1"/>
        <v>1</v>
      </c>
    </row>
    <row r="36" spans="2:5" x14ac:dyDescent="0.25">
      <c r="B36" s="25"/>
      <c r="C36" s="16" t="s">
        <v>49</v>
      </c>
      <c r="D36" s="17">
        <v>22</v>
      </c>
      <c r="E36" s="21">
        <f t="shared" si="1"/>
        <v>0.95652173913043481</v>
      </c>
    </row>
    <row r="37" spans="2:5" ht="25.5" x14ac:dyDescent="0.25">
      <c r="B37" s="25"/>
      <c r="C37" s="16" t="s">
        <v>50</v>
      </c>
      <c r="D37" s="17">
        <v>22</v>
      </c>
      <c r="E37" s="21">
        <f t="shared" si="1"/>
        <v>0.95652173913043481</v>
      </c>
    </row>
    <row r="38" spans="2:5" x14ac:dyDescent="0.25"/>
    <row r="39" spans="2:5" x14ac:dyDescent="0.25">
      <c r="C39" s="103" t="s">
        <v>487</v>
      </c>
      <c r="D39" s="103"/>
      <c r="E39" s="103"/>
    </row>
    <row r="40" spans="2:5" ht="4.5" customHeight="1" x14ac:dyDescent="0.25">
      <c r="C40" s="103"/>
      <c r="D40" s="103"/>
      <c r="E40" s="103"/>
    </row>
    <row r="41" spans="2:5" x14ac:dyDescent="0.25">
      <c r="C41" s="15" t="s">
        <v>7</v>
      </c>
      <c r="D41" s="15" t="s">
        <v>40</v>
      </c>
      <c r="E41" s="15" t="s">
        <v>51</v>
      </c>
    </row>
    <row r="42" spans="2:5" x14ac:dyDescent="0.25">
      <c r="C42" s="18" t="s">
        <v>41</v>
      </c>
      <c r="D42" s="30">
        <v>21</v>
      </c>
      <c r="E42" s="24">
        <f>D42/$D$44</f>
        <v>0.91304347826086951</v>
      </c>
    </row>
    <row r="43" spans="2:5" x14ac:dyDescent="0.25">
      <c r="C43" s="28" t="s">
        <v>42</v>
      </c>
      <c r="D43" s="19">
        <v>2</v>
      </c>
      <c r="E43" s="29">
        <f>D43/$D$44</f>
        <v>8.6956521739130432E-2</v>
      </c>
    </row>
    <row r="44" spans="2:5" x14ac:dyDescent="0.25">
      <c r="C44" s="26" t="s">
        <v>6</v>
      </c>
      <c r="D44" s="31">
        <f>SUM(D42:D43)</f>
        <v>23</v>
      </c>
      <c r="E44" s="22">
        <f>SUM(E42:E43)</f>
        <v>1</v>
      </c>
    </row>
    <row r="45" spans="2:5" x14ac:dyDescent="0.25"/>
    <row r="46" spans="2:5" x14ac:dyDescent="0.25">
      <c r="C46" s="97" t="s">
        <v>488</v>
      </c>
      <c r="D46" s="97"/>
      <c r="E46" s="97"/>
    </row>
    <row r="47" spans="2:5" ht="3.75" customHeight="1" x14ac:dyDescent="0.25">
      <c r="C47" s="50"/>
      <c r="D47" s="50"/>
      <c r="E47" s="50"/>
    </row>
    <row r="48" spans="2:5" x14ac:dyDescent="0.25">
      <c r="C48" s="15" t="s">
        <v>52</v>
      </c>
      <c r="D48" s="15" t="s">
        <v>40</v>
      </c>
      <c r="E48" s="15" t="s">
        <v>51</v>
      </c>
    </row>
    <row r="49" spans="3:7" x14ac:dyDescent="0.25">
      <c r="C49" s="18" t="s">
        <v>53</v>
      </c>
      <c r="D49" s="19">
        <v>5</v>
      </c>
      <c r="E49" s="24">
        <f>D49/$D$54</f>
        <v>0.21739130434782608</v>
      </c>
    </row>
    <row r="50" spans="3:7" x14ac:dyDescent="0.25">
      <c r="C50" s="18" t="s">
        <v>54</v>
      </c>
      <c r="D50" s="19">
        <v>6</v>
      </c>
      <c r="E50" s="24">
        <f t="shared" ref="E50:E53" si="2">D50/$D$54</f>
        <v>0.2608695652173913</v>
      </c>
    </row>
    <row r="51" spans="3:7" x14ac:dyDescent="0.25">
      <c r="C51" s="18" t="s">
        <v>55</v>
      </c>
      <c r="D51" s="19">
        <v>1</v>
      </c>
      <c r="E51" s="24">
        <f t="shared" si="2"/>
        <v>4.3478260869565216E-2</v>
      </c>
    </row>
    <row r="52" spans="3:7" x14ac:dyDescent="0.25">
      <c r="C52" s="18" t="s">
        <v>56</v>
      </c>
      <c r="D52" s="19">
        <v>9</v>
      </c>
      <c r="E52" s="24">
        <f t="shared" si="2"/>
        <v>0.39130434782608697</v>
      </c>
    </row>
    <row r="53" spans="3:7" x14ac:dyDescent="0.25">
      <c r="C53" s="18" t="s">
        <v>57</v>
      </c>
      <c r="D53" s="19">
        <v>2</v>
      </c>
      <c r="E53" s="24">
        <f t="shared" si="2"/>
        <v>8.6956521739130432E-2</v>
      </c>
    </row>
    <row r="54" spans="3:7" x14ac:dyDescent="0.25">
      <c r="C54" s="26" t="s">
        <v>6</v>
      </c>
      <c r="D54" s="20">
        <f>SUM(D49:D53)</f>
        <v>23</v>
      </c>
      <c r="E54" s="22">
        <f>SUM(E49:E53)</f>
        <v>1</v>
      </c>
    </row>
    <row r="55" spans="3:7" x14ac:dyDescent="0.25">
      <c r="C55" s="33" t="s">
        <v>58</v>
      </c>
    </row>
    <row r="56" spans="3:7" x14ac:dyDescent="0.25"/>
    <row r="57" spans="3:7" x14ac:dyDescent="0.25">
      <c r="C57" s="97" t="s">
        <v>489</v>
      </c>
      <c r="D57" s="97"/>
      <c r="E57" s="97"/>
    </row>
    <row r="58" spans="3:7" ht="5.25" customHeight="1" x14ac:dyDescent="0.25">
      <c r="C58" s="50"/>
      <c r="D58" s="50"/>
      <c r="E58" s="50"/>
    </row>
    <row r="59" spans="3:7" x14ac:dyDescent="0.25">
      <c r="C59" s="15" t="s">
        <v>52</v>
      </c>
      <c r="D59" s="15" t="s">
        <v>40</v>
      </c>
      <c r="E59" s="15" t="s">
        <v>51</v>
      </c>
    </row>
    <row r="60" spans="3:7" ht="15" x14ac:dyDescent="0.25">
      <c r="C60" s="18" t="s">
        <v>53</v>
      </c>
      <c r="D60" s="19">
        <v>1</v>
      </c>
      <c r="E60" s="24">
        <f>D60/$D$54</f>
        <v>4.3478260869565216E-2</v>
      </c>
      <c r="F60"/>
      <c r="G60"/>
    </row>
    <row r="61" spans="3:7" ht="15" x14ac:dyDescent="0.25">
      <c r="C61" s="18" t="s">
        <v>54</v>
      </c>
      <c r="D61" s="19">
        <v>1</v>
      </c>
      <c r="E61" s="24">
        <f t="shared" ref="E61:E64" si="3">D61/$D$54</f>
        <v>4.3478260869565216E-2</v>
      </c>
      <c r="F61"/>
      <c r="G61"/>
    </row>
    <row r="62" spans="3:7" ht="15" x14ac:dyDescent="0.25">
      <c r="C62" s="18" t="s">
        <v>55</v>
      </c>
      <c r="D62" s="19">
        <v>1</v>
      </c>
      <c r="E62" s="24">
        <f t="shared" si="3"/>
        <v>4.3478260869565216E-2</v>
      </c>
      <c r="F62"/>
      <c r="G62"/>
    </row>
    <row r="63" spans="3:7" ht="15" x14ac:dyDescent="0.25">
      <c r="C63" s="18" t="s">
        <v>56</v>
      </c>
      <c r="D63" s="19">
        <v>18</v>
      </c>
      <c r="E63" s="24">
        <f t="shared" si="3"/>
        <v>0.78260869565217395</v>
      </c>
      <c r="F63"/>
      <c r="G63"/>
    </row>
    <row r="64" spans="3:7" ht="15" x14ac:dyDescent="0.25">
      <c r="C64" s="18" t="s">
        <v>57</v>
      </c>
      <c r="D64" s="19">
        <v>2</v>
      </c>
      <c r="E64" s="24">
        <f t="shared" si="3"/>
        <v>8.6956521739130432E-2</v>
      </c>
      <c r="F64"/>
      <c r="G64"/>
    </row>
    <row r="65" spans="3:7" ht="15" x14ac:dyDescent="0.25">
      <c r="C65" s="26" t="s">
        <v>6</v>
      </c>
      <c r="D65" s="20">
        <f>SUM(D60:D64)</f>
        <v>23</v>
      </c>
      <c r="E65" s="22">
        <f>SUM(E60:E64)</f>
        <v>1</v>
      </c>
      <c r="F65"/>
      <c r="G65"/>
    </row>
    <row r="66" spans="3:7" ht="15" x14ac:dyDescent="0.25">
      <c r="C66" s="33" t="s">
        <v>58</v>
      </c>
      <c r="F66"/>
      <c r="G66"/>
    </row>
    <row r="67" spans="3:7" x14ac:dyDescent="0.25"/>
    <row r="68" spans="3:7" x14ac:dyDescent="0.25">
      <c r="C68" s="97" t="s">
        <v>490</v>
      </c>
      <c r="D68" s="97"/>
      <c r="E68" s="97"/>
      <c r="F68" s="97"/>
      <c r="G68" s="97"/>
    </row>
    <row r="69" spans="3:7" ht="6" customHeight="1" x14ac:dyDescent="0.25">
      <c r="C69" s="50"/>
      <c r="D69" s="50"/>
      <c r="E69" s="50"/>
      <c r="F69" s="50"/>
      <c r="G69" s="50"/>
    </row>
    <row r="70" spans="3:7" ht="25.5" x14ac:dyDescent="0.25">
      <c r="C70" s="15" t="s">
        <v>64</v>
      </c>
      <c r="D70" s="15" t="s">
        <v>40</v>
      </c>
      <c r="E70" s="15" t="s">
        <v>51</v>
      </c>
      <c r="F70" s="15" t="s">
        <v>65</v>
      </c>
      <c r="G70" s="15" t="s">
        <v>51</v>
      </c>
    </row>
    <row r="71" spans="3:7" x14ac:dyDescent="0.25">
      <c r="C71" s="27" t="s">
        <v>59</v>
      </c>
      <c r="D71" s="19">
        <v>7</v>
      </c>
      <c r="E71" s="24">
        <f>D71/23</f>
        <v>0.30434782608695654</v>
      </c>
      <c r="F71" s="19">
        <v>5</v>
      </c>
      <c r="G71" s="24">
        <f>F71/D71</f>
        <v>0.7142857142857143</v>
      </c>
    </row>
    <row r="72" spans="3:7" x14ac:dyDescent="0.25">
      <c r="C72" s="27" t="s">
        <v>60</v>
      </c>
      <c r="D72" s="19">
        <v>22</v>
      </c>
      <c r="E72" s="24">
        <f t="shared" ref="E72:E74" si="4">D72/23</f>
        <v>0.95652173913043481</v>
      </c>
      <c r="F72" s="19">
        <v>14</v>
      </c>
      <c r="G72" s="24">
        <f t="shared" ref="G72:G74" si="5">F72/D72</f>
        <v>0.63636363636363635</v>
      </c>
    </row>
    <row r="73" spans="3:7" x14ac:dyDescent="0.25">
      <c r="C73" s="27" t="s">
        <v>61</v>
      </c>
      <c r="D73" s="19">
        <v>14</v>
      </c>
      <c r="E73" s="24">
        <f t="shared" si="4"/>
        <v>0.60869565217391308</v>
      </c>
      <c r="F73" s="19">
        <v>8</v>
      </c>
      <c r="G73" s="24">
        <f t="shared" si="5"/>
        <v>0.5714285714285714</v>
      </c>
    </row>
    <row r="74" spans="3:7" x14ac:dyDescent="0.25">
      <c r="C74" s="27" t="s">
        <v>62</v>
      </c>
      <c r="D74" s="19">
        <v>1</v>
      </c>
      <c r="E74" s="24">
        <f t="shared" si="4"/>
        <v>4.3478260869565216E-2</v>
      </c>
      <c r="F74" s="19">
        <v>1</v>
      </c>
      <c r="G74" s="24">
        <f t="shared" si="5"/>
        <v>1</v>
      </c>
    </row>
    <row r="75" spans="3:7" x14ac:dyDescent="0.25">
      <c r="C75" s="33" t="s">
        <v>63</v>
      </c>
    </row>
    <row r="76" spans="3:7" x14ac:dyDescent="0.25"/>
    <row r="77" spans="3:7" x14ac:dyDescent="0.25">
      <c r="C77" s="104" t="s">
        <v>491</v>
      </c>
      <c r="D77" s="104"/>
      <c r="E77" s="104"/>
      <c r="F77" s="104"/>
      <c r="G77" s="104"/>
    </row>
    <row r="78" spans="3:7" ht="5.25" customHeight="1" x14ac:dyDescent="0.25">
      <c r="C78" s="63"/>
      <c r="D78" s="63"/>
      <c r="E78" s="63"/>
      <c r="F78" s="63"/>
      <c r="G78" s="63"/>
    </row>
    <row r="79" spans="3:7" ht="25.5" x14ac:dyDescent="0.25">
      <c r="C79" s="32" t="s">
        <v>77</v>
      </c>
      <c r="D79" s="32" t="s">
        <v>75</v>
      </c>
      <c r="E79" s="15" t="s">
        <v>51</v>
      </c>
      <c r="F79" s="32" t="s">
        <v>76</v>
      </c>
      <c r="G79" s="15" t="s">
        <v>51</v>
      </c>
    </row>
    <row r="80" spans="3:7" x14ac:dyDescent="0.25">
      <c r="C80" s="27" t="s">
        <v>66</v>
      </c>
      <c r="D80" s="19">
        <v>10</v>
      </c>
      <c r="E80" s="24">
        <f>D80/23</f>
        <v>0.43478260869565216</v>
      </c>
      <c r="F80" s="19">
        <v>10</v>
      </c>
      <c r="G80" s="24">
        <f>F80/23</f>
        <v>0.43478260869565216</v>
      </c>
    </row>
    <row r="81" spans="3:7" x14ac:dyDescent="0.25">
      <c r="C81" s="27" t="s">
        <v>67</v>
      </c>
      <c r="D81" s="19">
        <v>3</v>
      </c>
      <c r="E81" s="24">
        <f t="shared" ref="E81:G88" si="6">D81/23</f>
        <v>0.13043478260869565</v>
      </c>
      <c r="F81" s="19">
        <v>2</v>
      </c>
      <c r="G81" s="24">
        <f t="shared" si="6"/>
        <v>8.6956521739130432E-2</v>
      </c>
    </row>
    <row r="82" spans="3:7" x14ac:dyDescent="0.25">
      <c r="C82" s="27" t="s">
        <v>68</v>
      </c>
      <c r="D82" s="19">
        <v>5</v>
      </c>
      <c r="E82" s="24">
        <f t="shared" si="6"/>
        <v>0.21739130434782608</v>
      </c>
      <c r="F82" s="19">
        <v>6</v>
      </c>
      <c r="G82" s="24">
        <f t="shared" si="6"/>
        <v>0.2608695652173913</v>
      </c>
    </row>
    <row r="83" spans="3:7" x14ac:dyDescent="0.25">
      <c r="C83" s="27" t="s">
        <v>69</v>
      </c>
      <c r="D83" s="19">
        <v>1</v>
      </c>
      <c r="E83" s="24">
        <f t="shared" si="6"/>
        <v>4.3478260869565216E-2</v>
      </c>
      <c r="F83" s="19">
        <v>0</v>
      </c>
      <c r="G83" s="24">
        <f t="shared" si="6"/>
        <v>0</v>
      </c>
    </row>
    <row r="84" spans="3:7" x14ac:dyDescent="0.25">
      <c r="C84" s="27" t="s">
        <v>70</v>
      </c>
      <c r="D84" s="19">
        <v>19</v>
      </c>
      <c r="E84" s="24">
        <f t="shared" si="6"/>
        <v>0.82608695652173914</v>
      </c>
      <c r="F84" s="19">
        <v>19</v>
      </c>
      <c r="G84" s="24">
        <f t="shared" si="6"/>
        <v>0.82608695652173914</v>
      </c>
    </row>
    <row r="85" spans="3:7" x14ac:dyDescent="0.25">
      <c r="C85" s="27" t="s">
        <v>71</v>
      </c>
      <c r="D85" s="19">
        <v>10</v>
      </c>
      <c r="E85" s="24">
        <f t="shared" si="6"/>
        <v>0.43478260869565216</v>
      </c>
      <c r="F85" s="19">
        <v>10</v>
      </c>
      <c r="G85" s="24">
        <f t="shared" si="6"/>
        <v>0.43478260869565216</v>
      </c>
    </row>
    <row r="86" spans="3:7" x14ac:dyDescent="0.25">
      <c r="C86" s="27" t="s">
        <v>72</v>
      </c>
      <c r="D86" s="19">
        <v>4</v>
      </c>
      <c r="E86" s="24">
        <f t="shared" si="6"/>
        <v>0.17391304347826086</v>
      </c>
      <c r="F86" s="19">
        <v>4</v>
      </c>
      <c r="G86" s="24">
        <f t="shared" si="6"/>
        <v>0.17391304347826086</v>
      </c>
    </row>
    <row r="87" spans="3:7" x14ac:dyDescent="0.25">
      <c r="C87" s="27" t="s">
        <v>73</v>
      </c>
      <c r="D87" s="19">
        <v>1</v>
      </c>
      <c r="E87" s="24">
        <f t="shared" si="6"/>
        <v>4.3478260869565216E-2</v>
      </c>
      <c r="F87" s="19">
        <v>1</v>
      </c>
      <c r="G87" s="24">
        <f t="shared" si="6"/>
        <v>4.3478260869565216E-2</v>
      </c>
    </row>
    <row r="88" spans="3:7" x14ac:dyDescent="0.25">
      <c r="C88" s="27" t="s">
        <v>74</v>
      </c>
      <c r="D88" s="19">
        <v>2</v>
      </c>
      <c r="E88" s="24">
        <f t="shared" si="6"/>
        <v>8.6956521739130432E-2</v>
      </c>
      <c r="F88" s="19">
        <v>1</v>
      </c>
      <c r="G88" s="24">
        <f t="shared" si="6"/>
        <v>4.3478260869565216E-2</v>
      </c>
    </row>
    <row r="89" spans="3:7" x14ac:dyDescent="0.25">
      <c r="C89" s="33" t="s">
        <v>78</v>
      </c>
    </row>
    <row r="90" spans="3:7" x14ac:dyDescent="0.25"/>
    <row r="91" spans="3:7" x14ac:dyDescent="0.25">
      <c r="C91" s="100" t="s">
        <v>492</v>
      </c>
      <c r="D91" s="100"/>
      <c r="E91" s="100"/>
      <c r="F91" s="107"/>
    </row>
    <row r="92" spans="3:7" ht="5.25" customHeight="1" x14ac:dyDescent="0.25">
      <c r="C92" s="106"/>
      <c r="D92" s="106"/>
      <c r="E92" s="106"/>
    </row>
    <row r="93" spans="3:7" x14ac:dyDescent="0.25">
      <c r="C93" s="15" t="s">
        <v>85</v>
      </c>
      <c r="D93" s="15" t="s">
        <v>40</v>
      </c>
      <c r="E93" s="15" t="s">
        <v>51</v>
      </c>
    </row>
    <row r="94" spans="3:7" x14ac:dyDescent="0.25">
      <c r="C94" s="16" t="s">
        <v>79</v>
      </c>
      <c r="D94" s="19">
        <v>21</v>
      </c>
      <c r="E94" s="24">
        <f>D94/23</f>
        <v>0.91304347826086951</v>
      </c>
    </row>
    <row r="95" spans="3:7" ht="25.5" x14ac:dyDescent="0.25">
      <c r="C95" s="16" t="s">
        <v>80</v>
      </c>
      <c r="D95" s="19">
        <v>19</v>
      </c>
      <c r="E95" s="24">
        <f t="shared" ref="E95:E99" si="7">D95/23</f>
        <v>0.82608695652173914</v>
      </c>
    </row>
    <row r="96" spans="3:7" x14ac:dyDescent="0.25">
      <c r="C96" s="16" t="s">
        <v>81</v>
      </c>
      <c r="D96" s="19">
        <v>17</v>
      </c>
      <c r="E96" s="24">
        <f t="shared" si="7"/>
        <v>0.73913043478260865</v>
      </c>
    </row>
    <row r="97" spans="3:5" x14ac:dyDescent="0.25">
      <c r="C97" s="16" t="s">
        <v>82</v>
      </c>
      <c r="D97" s="19">
        <v>17</v>
      </c>
      <c r="E97" s="24">
        <f t="shared" si="7"/>
        <v>0.73913043478260865</v>
      </c>
    </row>
    <row r="98" spans="3:5" x14ac:dyDescent="0.25">
      <c r="C98" s="16" t="s">
        <v>83</v>
      </c>
      <c r="D98" s="19">
        <v>10</v>
      </c>
      <c r="E98" s="24">
        <f t="shared" si="7"/>
        <v>0.43478260869565216</v>
      </c>
    </row>
    <row r="99" spans="3:5" x14ac:dyDescent="0.25">
      <c r="C99" s="16" t="s">
        <v>84</v>
      </c>
      <c r="D99" s="19">
        <v>1</v>
      </c>
      <c r="E99" s="24">
        <f t="shared" si="7"/>
        <v>4.3478260869565216E-2</v>
      </c>
    </row>
    <row r="100" spans="3:5" x14ac:dyDescent="0.25">
      <c r="C100" s="74" t="s">
        <v>86</v>
      </c>
      <c r="D100" s="74"/>
      <c r="E100" s="74"/>
    </row>
    <row r="101" spans="3:5" x14ac:dyDescent="0.25"/>
    <row r="102" spans="3:5" x14ac:dyDescent="0.25">
      <c r="C102" s="97" t="s">
        <v>493</v>
      </c>
      <c r="D102" s="97"/>
      <c r="E102" s="97"/>
    </row>
    <row r="103" spans="3:5" ht="6" customHeight="1" x14ac:dyDescent="0.25">
      <c r="C103" s="102"/>
      <c r="D103" s="102"/>
      <c r="E103" s="102"/>
    </row>
    <row r="104" spans="3:5" x14ac:dyDescent="0.25">
      <c r="C104" s="15" t="s">
        <v>7</v>
      </c>
      <c r="D104" s="15" t="s">
        <v>40</v>
      </c>
      <c r="E104" s="15" t="s">
        <v>51</v>
      </c>
    </row>
    <row r="105" spans="3:5" ht="25.5" x14ac:dyDescent="0.25">
      <c r="C105" s="16" t="s">
        <v>87</v>
      </c>
      <c r="D105" s="19">
        <v>16</v>
      </c>
      <c r="E105" s="24">
        <f>D105/23</f>
        <v>0.69565217391304346</v>
      </c>
    </row>
    <row r="106" spans="3:5" x14ac:dyDescent="0.25">
      <c r="C106" s="16" t="s">
        <v>88</v>
      </c>
      <c r="D106" s="19">
        <v>10</v>
      </c>
      <c r="E106" s="24">
        <f t="shared" ref="E106:E111" si="8">D106/23</f>
        <v>0.43478260869565216</v>
      </c>
    </row>
    <row r="107" spans="3:5" x14ac:dyDescent="0.25">
      <c r="C107" s="16" t="s">
        <v>89</v>
      </c>
      <c r="D107" s="19">
        <v>12</v>
      </c>
      <c r="E107" s="24">
        <f t="shared" si="8"/>
        <v>0.52173913043478259</v>
      </c>
    </row>
    <row r="108" spans="3:5" ht="25.5" x14ac:dyDescent="0.25">
      <c r="C108" s="16" t="s">
        <v>90</v>
      </c>
      <c r="D108" s="19">
        <v>10</v>
      </c>
      <c r="E108" s="24">
        <f t="shared" si="8"/>
        <v>0.43478260869565216</v>
      </c>
    </row>
    <row r="109" spans="3:5" x14ac:dyDescent="0.25">
      <c r="C109" s="16" t="s">
        <v>91</v>
      </c>
      <c r="D109" s="19">
        <v>9</v>
      </c>
      <c r="E109" s="24">
        <f t="shared" si="8"/>
        <v>0.39130434782608697</v>
      </c>
    </row>
    <row r="110" spans="3:5" ht="25.5" x14ac:dyDescent="0.25">
      <c r="C110" s="16" t="s">
        <v>92</v>
      </c>
      <c r="D110" s="19">
        <v>11</v>
      </c>
      <c r="E110" s="24">
        <f t="shared" si="8"/>
        <v>0.47826086956521741</v>
      </c>
    </row>
    <row r="111" spans="3:5" x14ac:dyDescent="0.25">
      <c r="C111" s="16" t="s">
        <v>93</v>
      </c>
      <c r="D111" s="19">
        <v>1</v>
      </c>
      <c r="E111" s="24">
        <f t="shared" si="8"/>
        <v>4.3478260869565216E-2</v>
      </c>
    </row>
    <row r="112" spans="3:5" ht="25.5" customHeight="1" x14ac:dyDescent="0.25">
      <c r="C112" s="74" t="s">
        <v>94</v>
      </c>
      <c r="D112" s="74"/>
      <c r="E112" s="74"/>
    </row>
    <row r="113" spans="3:5" x14ac:dyDescent="0.25"/>
    <row r="114" spans="3:5" x14ac:dyDescent="0.25">
      <c r="C114" s="108" t="s">
        <v>494</v>
      </c>
      <c r="D114" s="108"/>
      <c r="E114" s="108"/>
    </row>
    <row r="115" spans="3:5" ht="6" customHeight="1" x14ac:dyDescent="0.25">
      <c r="C115" s="23"/>
      <c r="D115" s="23"/>
      <c r="E115" s="23"/>
    </row>
    <row r="116" spans="3:5" x14ac:dyDescent="0.25">
      <c r="C116" s="15" t="s">
        <v>7</v>
      </c>
      <c r="D116" s="15" t="s">
        <v>40</v>
      </c>
      <c r="E116" s="15" t="s">
        <v>51</v>
      </c>
    </row>
    <row r="117" spans="3:5" x14ac:dyDescent="0.25">
      <c r="C117" s="18" t="s">
        <v>41</v>
      </c>
      <c r="D117" s="30">
        <v>20</v>
      </c>
      <c r="E117" s="24">
        <f>D117/$D$119</f>
        <v>0.86956521739130432</v>
      </c>
    </row>
    <row r="118" spans="3:5" x14ac:dyDescent="0.25">
      <c r="C118" s="28" t="s">
        <v>42</v>
      </c>
      <c r="D118" s="19">
        <v>3</v>
      </c>
      <c r="E118" s="24">
        <f>D118/$D$119</f>
        <v>0.13043478260869565</v>
      </c>
    </row>
    <row r="119" spans="3:5" x14ac:dyDescent="0.25">
      <c r="C119" s="26" t="s">
        <v>6</v>
      </c>
      <c r="D119" s="31">
        <f>SUM(D117:D118)</f>
        <v>23</v>
      </c>
      <c r="E119" s="22">
        <f>SUM(E117:E118)</f>
        <v>1</v>
      </c>
    </row>
    <row r="120" spans="3:5" x14ac:dyDescent="0.25"/>
    <row r="121" spans="3:5" x14ac:dyDescent="0.25">
      <c r="C121" s="100" t="s">
        <v>495</v>
      </c>
      <c r="D121" s="100"/>
      <c r="E121" s="100"/>
    </row>
    <row r="122" spans="3:5" ht="5.25" customHeight="1" x14ac:dyDescent="0.25">
      <c r="C122" s="23"/>
      <c r="D122" s="23"/>
      <c r="E122" s="23"/>
    </row>
    <row r="123" spans="3:5" x14ac:dyDescent="0.25">
      <c r="C123" s="15" t="s">
        <v>7</v>
      </c>
      <c r="D123" s="15" t="s">
        <v>40</v>
      </c>
      <c r="E123" s="15" t="s">
        <v>51</v>
      </c>
    </row>
    <row r="124" spans="3:5" x14ac:dyDescent="0.25">
      <c r="C124" s="18" t="s">
        <v>41</v>
      </c>
      <c r="D124" s="30">
        <v>19</v>
      </c>
      <c r="E124" s="24">
        <f>D124/$D$126</f>
        <v>0.82608695652173914</v>
      </c>
    </row>
    <row r="125" spans="3:5" x14ac:dyDescent="0.25">
      <c r="C125" s="28" t="s">
        <v>42</v>
      </c>
      <c r="D125" s="19">
        <v>4</v>
      </c>
      <c r="E125" s="24">
        <f>D125/$D$126</f>
        <v>0.17391304347826086</v>
      </c>
    </row>
    <row r="126" spans="3:5" x14ac:dyDescent="0.25">
      <c r="C126" s="26" t="s">
        <v>6</v>
      </c>
      <c r="D126" s="31">
        <f>SUM(D124:D125)</f>
        <v>23</v>
      </c>
      <c r="E126" s="22">
        <f>SUM(E124:E125)</f>
        <v>1</v>
      </c>
    </row>
    <row r="127" spans="3:5" x14ac:dyDescent="0.25"/>
    <row r="128" spans="3:5" x14ac:dyDescent="0.25">
      <c r="C128" s="97" t="s">
        <v>496</v>
      </c>
      <c r="D128" s="97"/>
      <c r="E128" s="97"/>
    </row>
    <row r="129" spans="3:5" ht="5.25" customHeight="1" x14ac:dyDescent="0.25">
      <c r="C129" s="50"/>
      <c r="D129" s="50"/>
      <c r="E129" s="50"/>
    </row>
    <row r="130" spans="3:5" x14ac:dyDescent="0.25">
      <c r="C130" s="15" t="s">
        <v>7</v>
      </c>
      <c r="D130" s="15" t="s">
        <v>40</v>
      </c>
      <c r="E130" s="15" t="s">
        <v>51</v>
      </c>
    </row>
    <row r="131" spans="3:5" x14ac:dyDescent="0.25">
      <c r="C131" s="18" t="s">
        <v>0</v>
      </c>
      <c r="D131" s="19">
        <v>8</v>
      </c>
      <c r="E131" s="21">
        <f>D131/$D$138</f>
        <v>0.34782608695652173</v>
      </c>
    </row>
    <row r="132" spans="3:5" x14ac:dyDescent="0.25">
      <c r="C132" s="18" t="s">
        <v>1</v>
      </c>
      <c r="D132" s="19">
        <v>12</v>
      </c>
      <c r="E132" s="21">
        <f t="shared" ref="E132:E137" si="9">D132/$D$138</f>
        <v>0.52173913043478259</v>
      </c>
    </row>
    <row r="133" spans="3:5" x14ac:dyDescent="0.25">
      <c r="C133" s="18" t="s">
        <v>2</v>
      </c>
      <c r="D133" s="19">
        <v>0</v>
      </c>
      <c r="E133" s="21">
        <f t="shared" si="9"/>
        <v>0</v>
      </c>
    </row>
    <row r="134" spans="3:5" x14ac:dyDescent="0.25">
      <c r="C134" s="18" t="s">
        <v>3</v>
      </c>
      <c r="D134" s="19">
        <v>0</v>
      </c>
      <c r="E134" s="21">
        <f t="shared" si="9"/>
        <v>0</v>
      </c>
    </row>
    <row r="135" spans="3:5" x14ac:dyDescent="0.25">
      <c r="C135" s="18" t="s">
        <v>4</v>
      </c>
      <c r="D135" s="19">
        <v>0</v>
      </c>
      <c r="E135" s="21">
        <f t="shared" si="9"/>
        <v>0</v>
      </c>
    </row>
    <row r="136" spans="3:5" x14ac:dyDescent="0.25">
      <c r="C136" s="18" t="s">
        <v>5</v>
      </c>
      <c r="D136" s="19">
        <v>3</v>
      </c>
      <c r="E136" s="21">
        <f t="shared" si="9"/>
        <v>0.13043478260869565</v>
      </c>
    </row>
    <row r="137" spans="3:5" x14ac:dyDescent="0.25">
      <c r="C137" s="18" t="s">
        <v>8</v>
      </c>
      <c r="D137" s="19">
        <v>0</v>
      </c>
      <c r="E137" s="21">
        <f t="shared" si="9"/>
        <v>0</v>
      </c>
    </row>
    <row r="138" spans="3:5" x14ac:dyDescent="0.25">
      <c r="C138" s="26" t="s">
        <v>6</v>
      </c>
      <c r="D138" s="20">
        <f>SUM(D131:D137)</f>
        <v>23</v>
      </c>
      <c r="E138" s="22">
        <f>SUM(E131:E137)</f>
        <v>1</v>
      </c>
    </row>
    <row r="139" spans="3:5" ht="12.75" customHeight="1" x14ac:dyDescent="0.25">
      <c r="C139" s="72" t="s">
        <v>95</v>
      </c>
      <c r="D139" s="72"/>
      <c r="E139" s="72"/>
    </row>
    <row r="140" spans="3:5" x14ac:dyDescent="0.25">
      <c r="C140" s="73"/>
      <c r="D140" s="73"/>
      <c r="E140" s="73"/>
    </row>
    <row r="141" spans="3:5" x14ac:dyDescent="0.25">
      <c r="C141" s="73"/>
      <c r="D141" s="73"/>
      <c r="E141" s="73"/>
    </row>
    <row r="142" spans="3:5" x14ac:dyDescent="0.25"/>
    <row r="143" spans="3:5" x14ac:dyDescent="0.25">
      <c r="C143" s="97" t="s">
        <v>497</v>
      </c>
      <c r="D143" s="97"/>
      <c r="E143" s="97"/>
    </row>
    <row r="144" spans="3:5" ht="3.75" customHeight="1" x14ac:dyDescent="0.25">
      <c r="C144" s="23"/>
      <c r="D144" s="23"/>
      <c r="E144" s="23"/>
    </row>
    <row r="145" spans="3:7" x14ac:dyDescent="0.25">
      <c r="C145" s="15" t="s">
        <v>102</v>
      </c>
      <c r="D145" s="15" t="s">
        <v>40</v>
      </c>
      <c r="E145" s="15" t="s">
        <v>51</v>
      </c>
    </row>
    <row r="146" spans="3:7" x14ac:dyDescent="0.25">
      <c r="C146" s="27" t="s">
        <v>96</v>
      </c>
      <c r="D146" s="19">
        <v>23</v>
      </c>
      <c r="E146" s="21">
        <f>D146/23</f>
        <v>1</v>
      </c>
    </row>
    <row r="147" spans="3:7" x14ac:dyDescent="0.25">
      <c r="C147" s="27" t="s">
        <v>97</v>
      </c>
      <c r="D147" s="19">
        <v>22</v>
      </c>
      <c r="E147" s="21">
        <f t="shared" ref="E147:E152" si="10">D147/23</f>
        <v>0.95652173913043481</v>
      </c>
    </row>
    <row r="148" spans="3:7" x14ac:dyDescent="0.25">
      <c r="C148" s="27" t="s">
        <v>98</v>
      </c>
      <c r="D148" s="19">
        <v>12</v>
      </c>
      <c r="E148" s="21">
        <f t="shared" si="10"/>
        <v>0.52173913043478259</v>
      </c>
    </row>
    <row r="149" spans="3:7" x14ac:dyDescent="0.25">
      <c r="C149" s="27" t="s">
        <v>99</v>
      </c>
      <c r="D149" s="19">
        <v>20</v>
      </c>
      <c r="E149" s="21">
        <f t="shared" si="10"/>
        <v>0.86956521739130432</v>
      </c>
    </row>
    <row r="150" spans="3:7" x14ac:dyDescent="0.25">
      <c r="C150" s="27" t="s">
        <v>100</v>
      </c>
      <c r="D150" s="19">
        <v>11</v>
      </c>
      <c r="E150" s="21">
        <f t="shared" si="10"/>
        <v>0.47826086956521741</v>
      </c>
    </row>
    <row r="151" spans="3:7" x14ac:dyDescent="0.25">
      <c r="C151" s="27" t="s">
        <v>101</v>
      </c>
      <c r="D151" s="19">
        <v>10</v>
      </c>
      <c r="E151" s="21">
        <f t="shared" si="10"/>
        <v>0.43478260869565216</v>
      </c>
    </row>
    <row r="152" spans="3:7" x14ac:dyDescent="0.25">
      <c r="C152" s="27" t="s">
        <v>93</v>
      </c>
      <c r="D152" s="19">
        <v>3</v>
      </c>
      <c r="E152" s="21">
        <f t="shared" si="10"/>
        <v>0.13043478260869565</v>
      </c>
    </row>
    <row r="153" spans="3:7" ht="24" customHeight="1" x14ac:dyDescent="0.25">
      <c r="C153" s="70" t="s">
        <v>103</v>
      </c>
      <c r="D153" s="70"/>
      <c r="E153" s="70"/>
    </row>
    <row r="154" spans="3:7" x14ac:dyDescent="0.25"/>
    <row r="155" spans="3:7" x14ac:dyDescent="0.25">
      <c r="C155" s="97" t="s">
        <v>498</v>
      </c>
      <c r="D155" s="97"/>
      <c r="E155" s="97"/>
      <c r="F155" s="97"/>
    </row>
    <row r="156" spans="3:7" ht="3.75" customHeight="1" x14ac:dyDescent="0.25">
      <c r="C156" s="50"/>
      <c r="D156" s="50"/>
      <c r="E156" s="50"/>
      <c r="F156" s="50"/>
    </row>
    <row r="157" spans="3:7" ht="25.5" x14ac:dyDescent="0.25">
      <c r="C157" s="15" t="s">
        <v>104</v>
      </c>
      <c r="D157" s="15" t="s">
        <v>119</v>
      </c>
      <c r="E157" s="15" t="s">
        <v>120</v>
      </c>
      <c r="F157" s="15" t="s">
        <v>121</v>
      </c>
      <c r="G157" s="15" t="s">
        <v>118</v>
      </c>
    </row>
    <row r="158" spans="3:7" ht="25.5" x14ac:dyDescent="0.25">
      <c r="C158" s="16" t="s">
        <v>105</v>
      </c>
      <c r="D158" s="19">
        <v>111</v>
      </c>
      <c r="E158" s="19">
        <v>89</v>
      </c>
      <c r="F158" s="34">
        <f>E158/D158</f>
        <v>0.80180180180180183</v>
      </c>
      <c r="G158" s="19">
        <v>2</v>
      </c>
    </row>
    <row r="159" spans="3:7" x14ac:dyDescent="0.25">
      <c r="C159" s="16" t="s">
        <v>106</v>
      </c>
      <c r="D159" s="19">
        <v>855</v>
      </c>
      <c r="E159" s="19">
        <v>485</v>
      </c>
      <c r="F159" s="34">
        <f t="shared" ref="F159:F170" si="11">E159/D159</f>
        <v>0.56725146198830412</v>
      </c>
      <c r="G159" s="19">
        <v>36</v>
      </c>
    </row>
    <row r="160" spans="3:7" x14ac:dyDescent="0.25">
      <c r="C160" s="16" t="s">
        <v>107</v>
      </c>
      <c r="D160" s="19">
        <v>33</v>
      </c>
      <c r="E160" s="19">
        <v>25</v>
      </c>
      <c r="F160" s="34">
        <f t="shared" si="11"/>
        <v>0.75757575757575757</v>
      </c>
      <c r="G160" s="19">
        <v>4</v>
      </c>
    </row>
    <row r="161" spans="3:9" x14ac:dyDescent="0.25">
      <c r="C161" s="16" t="s">
        <v>108</v>
      </c>
      <c r="D161" s="19">
        <v>207</v>
      </c>
      <c r="E161" s="19">
        <v>133</v>
      </c>
      <c r="F161" s="34">
        <f t="shared" si="11"/>
        <v>0.64251207729468596</v>
      </c>
      <c r="G161" s="19">
        <v>2</v>
      </c>
    </row>
    <row r="162" spans="3:9" x14ac:dyDescent="0.25">
      <c r="C162" s="16" t="s">
        <v>109</v>
      </c>
      <c r="D162" s="19">
        <v>462</v>
      </c>
      <c r="E162" s="19">
        <v>317</v>
      </c>
      <c r="F162" s="34">
        <f t="shared" si="11"/>
        <v>0.68614718614718617</v>
      </c>
      <c r="G162" s="19">
        <v>17</v>
      </c>
    </row>
    <row r="163" spans="3:9" x14ac:dyDescent="0.25">
      <c r="C163" s="16" t="s">
        <v>110</v>
      </c>
      <c r="D163" s="19">
        <v>341</v>
      </c>
      <c r="E163" s="19">
        <v>226</v>
      </c>
      <c r="F163" s="34">
        <f t="shared" si="11"/>
        <v>0.66275659824046917</v>
      </c>
      <c r="G163" s="19">
        <v>16</v>
      </c>
    </row>
    <row r="164" spans="3:9" x14ac:dyDescent="0.25">
      <c r="C164" s="16" t="s">
        <v>111</v>
      </c>
      <c r="D164" s="19">
        <v>40</v>
      </c>
      <c r="E164" s="19">
        <v>28</v>
      </c>
      <c r="F164" s="34">
        <f t="shared" si="11"/>
        <v>0.7</v>
      </c>
      <c r="G164" s="19">
        <v>1</v>
      </c>
    </row>
    <row r="165" spans="3:9" x14ac:dyDescent="0.25">
      <c r="C165" s="16" t="s">
        <v>112</v>
      </c>
      <c r="D165" s="19">
        <v>106</v>
      </c>
      <c r="E165" s="19">
        <v>80</v>
      </c>
      <c r="F165" s="34">
        <f t="shared" si="11"/>
        <v>0.75471698113207553</v>
      </c>
      <c r="G165" s="19">
        <v>3</v>
      </c>
    </row>
    <row r="166" spans="3:9" x14ac:dyDescent="0.25">
      <c r="C166" s="16" t="s">
        <v>113</v>
      </c>
      <c r="D166" s="19">
        <v>75</v>
      </c>
      <c r="E166" s="19">
        <v>73</v>
      </c>
      <c r="F166" s="34">
        <f t="shared" si="11"/>
        <v>0.97333333333333338</v>
      </c>
      <c r="G166" s="19">
        <v>3</v>
      </c>
    </row>
    <row r="167" spans="3:9" ht="25.5" x14ac:dyDescent="0.25">
      <c r="C167" s="16" t="s">
        <v>114</v>
      </c>
      <c r="D167" s="19">
        <v>155</v>
      </c>
      <c r="E167" s="19">
        <v>140</v>
      </c>
      <c r="F167" s="34">
        <f t="shared" si="11"/>
        <v>0.90322580645161288</v>
      </c>
      <c r="G167" s="19">
        <v>1</v>
      </c>
    </row>
    <row r="168" spans="3:9" ht="25.5" x14ac:dyDescent="0.25">
      <c r="C168" s="16" t="s">
        <v>115</v>
      </c>
      <c r="D168" s="19">
        <v>5</v>
      </c>
      <c r="E168" s="19">
        <v>3</v>
      </c>
      <c r="F168" s="34">
        <f t="shared" si="11"/>
        <v>0.6</v>
      </c>
      <c r="G168" s="19">
        <v>0</v>
      </c>
    </row>
    <row r="169" spans="3:9" ht="38.25" x14ac:dyDescent="0.25">
      <c r="C169" s="16" t="s">
        <v>116</v>
      </c>
      <c r="D169" s="19">
        <v>66</v>
      </c>
      <c r="E169" s="19">
        <v>52</v>
      </c>
      <c r="F169" s="34">
        <f t="shared" si="11"/>
        <v>0.78787878787878785</v>
      </c>
      <c r="G169" s="19">
        <v>2</v>
      </c>
    </row>
    <row r="170" spans="3:9" x14ac:dyDescent="0.25">
      <c r="C170" s="16" t="s">
        <v>117</v>
      </c>
      <c r="D170" s="19">
        <v>110</v>
      </c>
      <c r="E170" s="19">
        <v>34</v>
      </c>
      <c r="F170" s="34">
        <f t="shared" si="11"/>
        <v>0.30909090909090908</v>
      </c>
      <c r="G170" s="19">
        <v>67</v>
      </c>
    </row>
    <row r="171" spans="3:9" ht="12.75" customHeight="1" x14ac:dyDescent="0.25">
      <c r="C171" s="73" t="s">
        <v>122</v>
      </c>
      <c r="D171" s="73"/>
      <c r="E171" s="73"/>
      <c r="F171" s="73"/>
      <c r="G171" s="73"/>
    </row>
    <row r="172" spans="3:9" x14ac:dyDescent="0.25">
      <c r="C172" s="73"/>
      <c r="D172" s="73"/>
      <c r="E172" s="73"/>
      <c r="F172" s="73"/>
      <c r="G172" s="73"/>
    </row>
    <row r="173" spans="3:9" x14ac:dyDescent="0.25">
      <c r="C173" s="73"/>
      <c r="D173" s="73"/>
      <c r="E173" s="73"/>
      <c r="F173" s="73"/>
      <c r="G173" s="73"/>
    </row>
    <row r="174" spans="3:9" x14ac:dyDescent="0.25"/>
    <row r="175" spans="3:9" x14ac:dyDescent="0.25">
      <c r="C175" s="100" t="s">
        <v>499</v>
      </c>
      <c r="D175" s="100"/>
      <c r="E175" s="100"/>
      <c r="F175" s="107"/>
      <c r="G175" s="100" t="s">
        <v>500</v>
      </c>
      <c r="H175" s="100"/>
      <c r="I175" s="100"/>
    </row>
    <row r="176" spans="3:9" ht="4.5" customHeight="1" x14ac:dyDescent="0.25">
      <c r="C176" s="50"/>
      <c r="D176" s="50"/>
      <c r="E176" s="50"/>
      <c r="G176" s="50"/>
      <c r="H176" s="50"/>
      <c r="I176" s="50"/>
    </row>
    <row r="177" spans="3:9" x14ac:dyDescent="0.25">
      <c r="C177" s="15" t="s">
        <v>7</v>
      </c>
      <c r="D177" s="15" t="s">
        <v>40</v>
      </c>
      <c r="E177" s="15" t="s">
        <v>51</v>
      </c>
      <c r="G177" s="15" t="s">
        <v>130</v>
      </c>
      <c r="H177" s="15" t="s">
        <v>40</v>
      </c>
      <c r="I177" s="15" t="s">
        <v>51</v>
      </c>
    </row>
    <row r="178" spans="3:9" x14ac:dyDescent="0.25">
      <c r="C178" s="18" t="s">
        <v>41</v>
      </c>
      <c r="D178" s="30">
        <v>23</v>
      </c>
      <c r="E178" s="24">
        <f>D178/$D$180</f>
        <v>1</v>
      </c>
      <c r="G178" s="27" t="s">
        <v>123</v>
      </c>
      <c r="H178" s="19">
        <v>11</v>
      </c>
      <c r="I178" s="21">
        <f>H178/23</f>
        <v>0.47826086956521741</v>
      </c>
    </row>
    <row r="179" spans="3:9" x14ac:dyDescent="0.25">
      <c r="C179" s="28" t="s">
        <v>42</v>
      </c>
      <c r="D179" s="19">
        <v>0</v>
      </c>
      <c r="E179" s="24">
        <f>D179/$D$180</f>
        <v>0</v>
      </c>
      <c r="G179" s="27" t="s">
        <v>124</v>
      </c>
      <c r="H179" s="19">
        <v>22</v>
      </c>
      <c r="I179" s="21">
        <f t="shared" ref="I179:I181" si="12">H179/23</f>
        <v>0.95652173913043481</v>
      </c>
    </row>
    <row r="180" spans="3:9" x14ac:dyDescent="0.25">
      <c r="C180" s="26" t="s">
        <v>6</v>
      </c>
      <c r="D180" s="31">
        <f>SUM(D178:D179)</f>
        <v>23</v>
      </c>
      <c r="E180" s="22">
        <f>SUM(E178:E179)</f>
        <v>1</v>
      </c>
      <c r="G180" s="27" t="s">
        <v>125</v>
      </c>
      <c r="H180" s="19">
        <v>6</v>
      </c>
      <c r="I180" s="21">
        <f t="shared" si="12"/>
        <v>0.2608695652173913</v>
      </c>
    </row>
    <row r="181" spans="3:9" x14ac:dyDescent="0.25">
      <c r="G181" s="27" t="s">
        <v>126</v>
      </c>
      <c r="H181" s="19">
        <v>22</v>
      </c>
      <c r="I181" s="21">
        <f t="shared" si="12"/>
        <v>0.95652173913043481</v>
      </c>
    </row>
    <row r="182" spans="3:9" x14ac:dyDescent="0.25"/>
    <row r="183" spans="3:9" x14ac:dyDescent="0.25">
      <c r="C183" s="97" t="s">
        <v>501</v>
      </c>
      <c r="D183" s="97"/>
      <c r="E183" s="97"/>
      <c r="G183" s="97" t="s">
        <v>502</v>
      </c>
      <c r="H183" s="97"/>
      <c r="I183" s="97"/>
    </row>
    <row r="184" spans="3:9" ht="5.25" customHeight="1" x14ac:dyDescent="0.25">
      <c r="C184" s="50"/>
      <c r="D184" s="50"/>
      <c r="E184" s="50"/>
      <c r="G184" s="50"/>
      <c r="H184" s="50"/>
      <c r="I184" s="50"/>
    </row>
    <row r="185" spans="3:9" x14ac:dyDescent="0.25">
      <c r="C185" s="15" t="s">
        <v>7</v>
      </c>
      <c r="D185" s="15" t="s">
        <v>40</v>
      </c>
      <c r="E185" s="15" t="s">
        <v>51</v>
      </c>
      <c r="G185" s="15" t="s">
        <v>7</v>
      </c>
      <c r="H185" s="15" t="s">
        <v>40</v>
      </c>
      <c r="I185" s="15" t="s">
        <v>51</v>
      </c>
    </row>
    <row r="186" spans="3:9" x14ac:dyDescent="0.25">
      <c r="C186" s="27" t="s">
        <v>127</v>
      </c>
      <c r="D186" s="19">
        <v>21</v>
      </c>
      <c r="E186" s="21">
        <f>D186/23</f>
        <v>0.91304347826086951</v>
      </c>
      <c r="G186" s="27" t="s">
        <v>132</v>
      </c>
      <c r="H186" s="19">
        <v>22</v>
      </c>
      <c r="I186" s="21">
        <f>H186/23</f>
        <v>0.95652173913043481</v>
      </c>
    </row>
    <row r="187" spans="3:9" x14ac:dyDescent="0.25">
      <c r="C187" s="27" t="s">
        <v>128</v>
      </c>
      <c r="D187" s="19">
        <v>3</v>
      </c>
      <c r="E187" s="21">
        <f t="shared" ref="E187:E189" si="13">D187/23</f>
        <v>0.13043478260869565</v>
      </c>
      <c r="G187" s="27" t="s">
        <v>133</v>
      </c>
      <c r="H187" s="19">
        <v>22</v>
      </c>
      <c r="I187" s="21">
        <f t="shared" ref="I187:I189" si="14">H187/23</f>
        <v>0.95652173913043481</v>
      </c>
    </row>
    <row r="188" spans="3:9" x14ac:dyDescent="0.25">
      <c r="C188" s="27" t="s">
        <v>129</v>
      </c>
      <c r="D188" s="19">
        <v>23</v>
      </c>
      <c r="E188" s="21">
        <f t="shared" si="13"/>
        <v>1</v>
      </c>
      <c r="G188" s="27" t="s">
        <v>134</v>
      </c>
      <c r="H188" s="19">
        <v>19</v>
      </c>
      <c r="I188" s="21">
        <f t="shared" si="14"/>
        <v>0.82608695652173914</v>
      </c>
    </row>
    <row r="189" spans="3:9" x14ac:dyDescent="0.25">
      <c r="C189" s="27" t="s">
        <v>62</v>
      </c>
      <c r="D189" s="19">
        <v>1</v>
      </c>
      <c r="E189" s="21">
        <f t="shared" si="13"/>
        <v>4.3478260869565216E-2</v>
      </c>
      <c r="G189" s="27" t="s">
        <v>62</v>
      </c>
      <c r="H189" s="19">
        <v>4</v>
      </c>
      <c r="I189" s="21">
        <f t="shared" si="14"/>
        <v>0.17391304347826086</v>
      </c>
    </row>
    <row r="190" spans="3:9" x14ac:dyDescent="0.25">
      <c r="C190" s="33" t="s">
        <v>131</v>
      </c>
      <c r="G190" s="72" t="s">
        <v>135</v>
      </c>
      <c r="H190" s="72"/>
      <c r="I190" s="72"/>
    </row>
    <row r="191" spans="3:9" x14ac:dyDescent="0.25">
      <c r="G191" s="73"/>
      <c r="H191" s="73"/>
      <c r="I191" s="73"/>
    </row>
    <row r="192" spans="3:9" ht="12.75" customHeight="1" x14ac:dyDescent="0.25">
      <c r="C192" s="100" t="s">
        <v>503</v>
      </c>
      <c r="D192" s="100"/>
      <c r="E192" s="100"/>
    </row>
    <row r="193" spans="3:15" ht="4.5" customHeight="1" x14ac:dyDescent="0.25">
      <c r="C193" s="23"/>
      <c r="D193" s="23"/>
      <c r="E193" s="23"/>
    </row>
    <row r="194" spans="3:15" x14ac:dyDescent="0.25">
      <c r="C194" s="15" t="s">
        <v>7</v>
      </c>
      <c r="D194" s="15" t="s">
        <v>40</v>
      </c>
      <c r="E194" s="15" t="s">
        <v>51</v>
      </c>
    </row>
    <row r="195" spans="3:15" x14ac:dyDescent="0.25">
      <c r="C195" s="18" t="s">
        <v>41</v>
      </c>
      <c r="D195" s="30">
        <v>20</v>
      </c>
      <c r="E195" s="24">
        <f>D195/$D$197</f>
        <v>0.86956521739130432</v>
      </c>
    </row>
    <row r="196" spans="3:15" x14ac:dyDescent="0.25">
      <c r="C196" s="28" t="s">
        <v>42</v>
      </c>
      <c r="D196" s="19">
        <v>3</v>
      </c>
      <c r="E196" s="24">
        <f>D196/$D$197</f>
        <v>0.13043478260869565</v>
      </c>
    </row>
    <row r="197" spans="3:15" x14ac:dyDescent="0.25">
      <c r="C197" s="26" t="s">
        <v>6</v>
      </c>
      <c r="D197" s="31">
        <f>SUM(D195:D196)</f>
        <v>23</v>
      </c>
      <c r="E197" s="22">
        <f>SUM(E195:E196)</f>
        <v>1</v>
      </c>
    </row>
    <row r="198" spans="3:15" x14ac:dyDescent="0.25"/>
    <row r="199" spans="3:15" x14ac:dyDescent="0.25">
      <c r="C199" s="100" t="s">
        <v>504</v>
      </c>
      <c r="D199" s="103"/>
      <c r="E199" s="103"/>
    </row>
    <row r="200" spans="3:15" ht="5.25" customHeight="1" x14ac:dyDescent="0.25">
      <c r="C200" s="103"/>
      <c r="D200" s="103"/>
      <c r="E200" s="103"/>
    </row>
    <row r="201" spans="3:15" x14ac:dyDescent="0.25">
      <c r="C201" s="15" t="s">
        <v>7</v>
      </c>
      <c r="D201" s="15" t="s">
        <v>40</v>
      </c>
      <c r="E201" s="15" t="s">
        <v>51</v>
      </c>
    </row>
    <row r="202" spans="3:15" x14ac:dyDescent="0.25">
      <c r="C202" s="18" t="s">
        <v>41</v>
      </c>
      <c r="D202" s="30">
        <v>20</v>
      </c>
      <c r="E202" s="24">
        <f>D202/$D$204</f>
        <v>0.86956521739130432</v>
      </c>
    </row>
    <row r="203" spans="3:15" x14ac:dyDescent="0.25">
      <c r="C203" s="28" t="s">
        <v>42</v>
      </c>
      <c r="D203" s="19">
        <v>3</v>
      </c>
      <c r="E203" s="24">
        <f>D203/$D$204</f>
        <v>0.13043478260869565</v>
      </c>
    </row>
    <row r="204" spans="3:15" x14ac:dyDescent="0.25">
      <c r="C204" s="26" t="s">
        <v>6</v>
      </c>
      <c r="D204" s="31">
        <f>SUM(D202:D203)</f>
        <v>23</v>
      </c>
      <c r="E204" s="22">
        <f>SUM(E202:E203)</f>
        <v>1</v>
      </c>
    </row>
    <row r="205" spans="3:15" x14ac:dyDescent="0.25"/>
    <row r="206" spans="3:15" ht="12.75" customHeight="1" x14ac:dyDescent="0.25">
      <c r="C206" s="97" t="s">
        <v>505</v>
      </c>
      <c r="D206" s="97"/>
      <c r="E206" s="97"/>
      <c r="G206" s="101" t="s">
        <v>506</v>
      </c>
      <c r="H206" s="101"/>
      <c r="I206" s="101"/>
      <c r="J206" s="101"/>
      <c r="K206" s="101"/>
      <c r="L206" s="101"/>
      <c r="M206" s="101"/>
      <c r="N206" s="101"/>
      <c r="O206" s="101"/>
    </row>
    <row r="207" spans="3:15" ht="5.25" customHeight="1" x14ac:dyDescent="0.25">
      <c r="C207" s="23"/>
      <c r="D207" s="23"/>
      <c r="E207" s="23"/>
      <c r="G207" s="23"/>
      <c r="H207" s="23"/>
      <c r="I207" s="23"/>
      <c r="J207" s="23"/>
      <c r="K207" s="23"/>
      <c r="L207" s="23"/>
      <c r="M207" s="23"/>
      <c r="N207" s="23"/>
      <c r="O207" s="23"/>
    </row>
    <row r="208" spans="3:15" ht="12.75" customHeight="1" x14ac:dyDescent="0.25">
      <c r="C208" s="15" t="s">
        <v>136</v>
      </c>
      <c r="D208" s="15" t="s">
        <v>40</v>
      </c>
      <c r="E208" s="15" t="s">
        <v>51</v>
      </c>
      <c r="H208" s="77" t="s">
        <v>144</v>
      </c>
      <c r="I208" s="77"/>
      <c r="J208" s="77" t="s">
        <v>145</v>
      </c>
      <c r="K208" s="77"/>
      <c r="L208" s="77" t="s">
        <v>146</v>
      </c>
      <c r="M208" s="77"/>
      <c r="N208" s="77" t="s">
        <v>143</v>
      </c>
      <c r="O208" s="77"/>
    </row>
    <row r="209" spans="3:15" x14ac:dyDescent="0.25">
      <c r="C209" s="27" t="s">
        <v>137</v>
      </c>
      <c r="D209" s="19">
        <v>16</v>
      </c>
      <c r="E209" s="21">
        <f>D209/23</f>
        <v>0.69565217391304346</v>
      </c>
      <c r="G209" s="15" t="s">
        <v>142</v>
      </c>
      <c r="H209" s="15" t="s">
        <v>40</v>
      </c>
      <c r="I209" s="15" t="s">
        <v>51</v>
      </c>
      <c r="J209" s="15" t="s">
        <v>40</v>
      </c>
      <c r="K209" s="15" t="s">
        <v>51</v>
      </c>
      <c r="L209" s="15" t="s">
        <v>40</v>
      </c>
      <c r="M209" s="15" t="s">
        <v>51</v>
      </c>
      <c r="N209" s="15" t="s">
        <v>40</v>
      </c>
      <c r="O209" s="15" t="s">
        <v>51</v>
      </c>
    </row>
    <row r="210" spans="3:15" x14ac:dyDescent="0.25">
      <c r="C210" s="27" t="s">
        <v>138</v>
      </c>
      <c r="D210" s="19">
        <v>14</v>
      </c>
      <c r="E210" s="21">
        <f t="shared" ref="E210:E213" si="15">D210/23</f>
        <v>0.60869565217391308</v>
      </c>
      <c r="G210" s="27" t="s">
        <v>53</v>
      </c>
      <c r="H210" s="19">
        <v>2</v>
      </c>
      <c r="I210" s="21">
        <f>H210/$H$215</f>
        <v>0.125</v>
      </c>
      <c r="J210" s="19">
        <v>4</v>
      </c>
      <c r="K210" s="21">
        <f>J210/$J$215</f>
        <v>0.2857142857142857</v>
      </c>
      <c r="L210" s="19">
        <v>4</v>
      </c>
      <c r="M210" s="21">
        <f>L210/$L$215</f>
        <v>0.2857142857142857</v>
      </c>
      <c r="N210" s="19">
        <v>0</v>
      </c>
      <c r="O210" s="21">
        <f>N210/$L$215</f>
        <v>0</v>
      </c>
    </row>
    <row r="211" spans="3:15" x14ac:dyDescent="0.25">
      <c r="C211" s="27" t="s">
        <v>139</v>
      </c>
      <c r="D211" s="19">
        <v>14</v>
      </c>
      <c r="E211" s="21">
        <f t="shared" si="15"/>
        <v>0.60869565217391308</v>
      </c>
      <c r="G211" s="27" t="s">
        <v>54</v>
      </c>
      <c r="H211" s="19">
        <v>1</v>
      </c>
      <c r="I211" s="21">
        <f t="shared" ref="I211:I214" si="16">H211/$H$215</f>
        <v>6.25E-2</v>
      </c>
      <c r="J211" s="19">
        <v>1</v>
      </c>
      <c r="K211" s="21">
        <f t="shared" ref="K211:K214" si="17">J211/$J$215</f>
        <v>7.1428571428571425E-2</v>
      </c>
      <c r="L211" s="19">
        <v>3</v>
      </c>
      <c r="M211" s="21">
        <f t="shared" ref="M211:M214" si="18">L211/$L$215</f>
        <v>0.21428571428571427</v>
      </c>
      <c r="N211" s="19">
        <v>0</v>
      </c>
      <c r="O211" s="21">
        <f t="shared" ref="O211" si="19">N211/$L$215</f>
        <v>0</v>
      </c>
    </row>
    <row r="212" spans="3:15" x14ac:dyDescent="0.25">
      <c r="C212" s="27" t="s">
        <v>140</v>
      </c>
      <c r="D212" s="19">
        <v>0</v>
      </c>
      <c r="E212" s="21">
        <f t="shared" si="15"/>
        <v>0</v>
      </c>
      <c r="G212" s="27" t="s">
        <v>55</v>
      </c>
      <c r="H212" s="19">
        <v>1</v>
      </c>
      <c r="I212" s="21">
        <f t="shared" si="16"/>
        <v>6.25E-2</v>
      </c>
      <c r="J212" s="19">
        <v>2</v>
      </c>
      <c r="K212" s="21">
        <f t="shared" si="17"/>
        <v>0.14285714285714285</v>
      </c>
      <c r="L212" s="19">
        <v>2</v>
      </c>
      <c r="M212" s="21">
        <f t="shared" si="18"/>
        <v>0.14285714285714285</v>
      </c>
      <c r="N212" s="19">
        <v>0</v>
      </c>
      <c r="O212" s="21">
        <f t="shared" ref="O212" si="20">N212/$L$215</f>
        <v>0</v>
      </c>
    </row>
    <row r="213" spans="3:15" x14ac:dyDescent="0.25">
      <c r="C213" s="27" t="s">
        <v>141</v>
      </c>
      <c r="D213" s="19">
        <v>2</v>
      </c>
      <c r="E213" s="21">
        <f t="shared" si="15"/>
        <v>8.6956521739130432E-2</v>
      </c>
      <c r="G213" s="27" t="s">
        <v>56</v>
      </c>
      <c r="H213" s="19">
        <v>9</v>
      </c>
      <c r="I213" s="21">
        <f t="shared" si="16"/>
        <v>0.5625</v>
      </c>
      <c r="J213" s="19">
        <v>5</v>
      </c>
      <c r="K213" s="21">
        <f t="shared" si="17"/>
        <v>0.35714285714285715</v>
      </c>
      <c r="L213" s="19">
        <v>3</v>
      </c>
      <c r="M213" s="21">
        <f t="shared" si="18"/>
        <v>0.21428571428571427</v>
      </c>
      <c r="N213" s="19">
        <v>2</v>
      </c>
      <c r="O213" s="21">
        <f t="shared" ref="O213" si="21">N213/$L$215</f>
        <v>0.14285714285714285</v>
      </c>
    </row>
    <row r="214" spans="3:15" x14ac:dyDescent="0.25">
      <c r="C214" s="75" t="s">
        <v>480</v>
      </c>
      <c r="D214" s="75"/>
      <c r="E214" s="75"/>
      <c r="G214" s="27" t="s">
        <v>57</v>
      </c>
      <c r="H214" s="19">
        <v>3</v>
      </c>
      <c r="I214" s="21">
        <f t="shared" si="16"/>
        <v>0.1875</v>
      </c>
      <c r="J214" s="19">
        <v>2</v>
      </c>
      <c r="K214" s="21">
        <f t="shared" si="17"/>
        <v>0.14285714285714285</v>
      </c>
      <c r="L214" s="19">
        <v>2</v>
      </c>
      <c r="M214" s="21">
        <f t="shared" si="18"/>
        <v>0.14285714285714285</v>
      </c>
      <c r="N214" s="19">
        <v>0</v>
      </c>
      <c r="O214" s="21">
        <f t="shared" ref="O214" si="22">N214/$L$215</f>
        <v>0</v>
      </c>
    </row>
    <row r="215" spans="3:15" x14ac:dyDescent="0.25">
      <c r="G215" s="26" t="s">
        <v>6</v>
      </c>
      <c r="H215" s="20">
        <f t="shared" ref="H215:O215" si="23">SUM(H210:H214)</f>
        <v>16</v>
      </c>
      <c r="I215" s="36">
        <f t="shared" si="23"/>
        <v>1</v>
      </c>
      <c r="J215" s="20">
        <f t="shared" si="23"/>
        <v>14</v>
      </c>
      <c r="K215" s="36">
        <f t="shared" si="23"/>
        <v>1</v>
      </c>
      <c r="L215" s="20">
        <f t="shared" si="23"/>
        <v>14</v>
      </c>
      <c r="M215" s="36">
        <f t="shared" si="23"/>
        <v>1</v>
      </c>
      <c r="N215" s="20">
        <f t="shared" si="23"/>
        <v>2</v>
      </c>
      <c r="O215" s="36">
        <f t="shared" si="23"/>
        <v>0.14285714285714285</v>
      </c>
    </row>
    <row r="216" spans="3:15" x14ac:dyDescent="0.25">
      <c r="G216" s="75" t="s">
        <v>147</v>
      </c>
      <c r="H216" s="75"/>
      <c r="I216" s="75"/>
      <c r="J216" s="75"/>
      <c r="K216" s="75"/>
      <c r="L216" s="75"/>
      <c r="M216" s="75"/>
      <c r="N216" s="75"/>
      <c r="O216" s="75"/>
    </row>
    <row r="217" spans="3:15" x14ac:dyDescent="0.25">
      <c r="G217" s="76"/>
      <c r="H217" s="76"/>
      <c r="I217" s="76"/>
      <c r="J217" s="76"/>
      <c r="K217" s="76"/>
      <c r="L217" s="76"/>
      <c r="M217" s="76"/>
      <c r="N217" s="76"/>
      <c r="O217" s="76"/>
    </row>
    <row r="218" spans="3:15" x14ac:dyDescent="0.25"/>
    <row r="219" spans="3:15" x14ac:dyDescent="0.25">
      <c r="C219" s="97" t="s">
        <v>507</v>
      </c>
      <c r="D219" s="97"/>
      <c r="E219" s="97"/>
      <c r="G219" s="97" t="s">
        <v>508</v>
      </c>
      <c r="H219" s="97"/>
      <c r="I219" s="97"/>
    </row>
    <row r="220" spans="3:15" ht="4.5" customHeight="1" x14ac:dyDescent="0.25">
      <c r="C220" s="23"/>
      <c r="D220" s="23"/>
      <c r="E220" s="23"/>
      <c r="G220" s="50"/>
      <c r="H220" s="50"/>
      <c r="I220" s="50"/>
    </row>
    <row r="221" spans="3:15" ht="25.5" x14ac:dyDescent="0.25">
      <c r="C221" s="15" t="s">
        <v>104</v>
      </c>
      <c r="D221" s="15" t="s">
        <v>40</v>
      </c>
      <c r="E221" s="15" t="s">
        <v>51</v>
      </c>
      <c r="G221" s="15" t="s">
        <v>7</v>
      </c>
      <c r="H221" s="15" t="s">
        <v>155</v>
      </c>
      <c r="I221" s="15" t="s">
        <v>51</v>
      </c>
    </row>
    <row r="222" spans="3:15" ht="25.5" customHeight="1" x14ac:dyDescent="0.25">
      <c r="C222" s="16" t="s">
        <v>105</v>
      </c>
      <c r="D222" s="19">
        <v>19</v>
      </c>
      <c r="E222" s="21">
        <f>D222/23</f>
        <v>0.82608695652173914</v>
      </c>
      <c r="G222" s="16" t="s">
        <v>148</v>
      </c>
      <c r="H222" s="19">
        <v>2</v>
      </c>
      <c r="I222" s="21">
        <f>H222/23</f>
        <v>8.6956521739130432E-2</v>
      </c>
    </row>
    <row r="223" spans="3:15" x14ac:dyDescent="0.25">
      <c r="C223" s="16" t="s">
        <v>106</v>
      </c>
      <c r="D223" s="19">
        <v>16</v>
      </c>
      <c r="E223" s="21">
        <f t="shared" ref="E223:E234" si="24">D223/23</f>
        <v>0.69565217391304346</v>
      </c>
      <c r="G223" s="16" t="s">
        <v>149</v>
      </c>
      <c r="H223" s="19">
        <v>1</v>
      </c>
      <c r="I223" s="21">
        <f t="shared" ref="I223:I227" si="25">H223/23</f>
        <v>4.3478260869565216E-2</v>
      </c>
    </row>
    <row r="224" spans="3:15" ht="25.5" x14ac:dyDescent="0.25">
      <c r="C224" s="16" t="s">
        <v>107</v>
      </c>
      <c r="D224" s="19">
        <v>12</v>
      </c>
      <c r="E224" s="21">
        <f t="shared" si="24"/>
        <v>0.52173913043478259</v>
      </c>
      <c r="G224" s="16" t="s">
        <v>150</v>
      </c>
      <c r="H224" s="19">
        <v>1</v>
      </c>
      <c r="I224" s="21">
        <f t="shared" si="25"/>
        <v>4.3478260869565216E-2</v>
      </c>
    </row>
    <row r="225" spans="3:9" ht="25.5" x14ac:dyDescent="0.25">
      <c r="C225" s="16" t="s">
        <v>108</v>
      </c>
      <c r="D225" s="19">
        <v>16</v>
      </c>
      <c r="E225" s="21">
        <f t="shared" si="24"/>
        <v>0.69565217391304346</v>
      </c>
      <c r="G225" s="16" t="s">
        <v>151</v>
      </c>
      <c r="H225" s="3">
        <v>0</v>
      </c>
      <c r="I225" s="21">
        <f t="shared" si="25"/>
        <v>0</v>
      </c>
    </row>
    <row r="226" spans="3:9" ht="25.5" x14ac:dyDescent="0.25">
      <c r="C226" s="16" t="s">
        <v>109</v>
      </c>
      <c r="D226" s="19">
        <v>13</v>
      </c>
      <c r="E226" s="21">
        <f t="shared" si="24"/>
        <v>0.56521739130434778</v>
      </c>
      <c r="G226" s="16" t="s">
        <v>152</v>
      </c>
      <c r="H226" s="19">
        <v>5</v>
      </c>
      <c r="I226" s="21">
        <f t="shared" si="25"/>
        <v>0.21739130434782608</v>
      </c>
    </row>
    <row r="227" spans="3:9" x14ac:dyDescent="0.25">
      <c r="C227" s="16" t="s">
        <v>110</v>
      </c>
      <c r="D227" s="19">
        <v>17</v>
      </c>
      <c r="E227" s="21">
        <f t="shared" si="24"/>
        <v>0.73913043478260865</v>
      </c>
      <c r="G227" s="16" t="s">
        <v>153</v>
      </c>
      <c r="H227" s="19">
        <v>2</v>
      </c>
      <c r="I227" s="21">
        <f t="shared" si="25"/>
        <v>8.6956521739130432E-2</v>
      </c>
    </row>
    <row r="228" spans="3:9" x14ac:dyDescent="0.25">
      <c r="C228" s="16" t="s">
        <v>111</v>
      </c>
      <c r="D228" s="19">
        <v>9</v>
      </c>
      <c r="E228" s="21">
        <f t="shared" si="24"/>
        <v>0.39130434782608697</v>
      </c>
      <c r="G228" s="33" t="s">
        <v>154</v>
      </c>
    </row>
    <row r="229" spans="3:9" x14ac:dyDescent="0.25">
      <c r="C229" s="16" t="s">
        <v>112</v>
      </c>
      <c r="D229" s="19">
        <v>13</v>
      </c>
      <c r="E229" s="21">
        <f t="shared" si="24"/>
        <v>0.56521739130434778</v>
      </c>
    </row>
    <row r="230" spans="3:9" x14ac:dyDescent="0.25">
      <c r="C230" s="16" t="s">
        <v>113</v>
      </c>
      <c r="D230" s="19">
        <v>16</v>
      </c>
      <c r="E230" s="21">
        <f t="shared" si="24"/>
        <v>0.69565217391304346</v>
      </c>
    </row>
    <row r="231" spans="3:9" ht="25.5" x14ac:dyDescent="0.25">
      <c r="C231" s="16" t="s">
        <v>114</v>
      </c>
      <c r="D231" s="19">
        <v>17</v>
      </c>
      <c r="E231" s="21">
        <f t="shared" si="24"/>
        <v>0.73913043478260865</v>
      </c>
    </row>
    <row r="232" spans="3:9" ht="25.5" x14ac:dyDescent="0.25">
      <c r="C232" s="16" t="s">
        <v>115</v>
      </c>
      <c r="D232" s="19">
        <v>4</v>
      </c>
      <c r="E232" s="21">
        <f t="shared" si="24"/>
        <v>0.17391304347826086</v>
      </c>
    </row>
    <row r="233" spans="3:9" ht="38.25" x14ac:dyDescent="0.25">
      <c r="C233" s="16" t="s">
        <v>116</v>
      </c>
      <c r="D233" s="19">
        <v>14</v>
      </c>
      <c r="E233" s="21">
        <f t="shared" si="24"/>
        <v>0.60869565217391308</v>
      </c>
    </row>
    <row r="234" spans="3:9" x14ac:dyDescent="0.25">
      <c r="C234" s="16" t="s">
        <v>117</v>
      </c>
      <c r="D234" s="19">
        <v>2</v>
      </c>
      <c r="E234" s="21">
        <f t="shared" si="24"/>
        <v>8.6956521739130432E-2</v>
      </c>
    </row>
    <row r="235" spans="3:9" x14ac:dyDescent="0.25">
      <c r="C235" s="72" t="s">
        <v>481</v>
      </c>
      <c r="D235" s="72"/>
      <c r="E235" s="72"/>
    </row>
    <row r="236" spans="3:9" x14ac:dyDescent="0.25">
      <c r="C236" s="73"/>
      <c r="D236" s="73"/>
      <c r="E236" s="73"/>
    </row>
    <row r="237" spans="3:9" x14ac:dyDescent="0.25">
      <c r="C237" s="73"/>
      <c r="D237" s="73"/>
      <c r="E237" s="73"/>
    </row>
    <row r="238" spans="3:9" x14ac:dyDescent="0.25"/>
    <row r="239" spans="3:9" x14ac:dyDescent="0.25">
      <c r="C239" s="103" t="s">
        <v>509</v>
      </c>
      <c r="D239" s="103"/>
      <c r="E239" s="103"/>
    </row>
    <row r="240" spans="3:9" ht="3.75" customHeight="1" x14ac:dyDescent="0.25">
      <c r="C240" s="103"/>
      <c r="D240" s="103"/>
      <c r="E240" s="103"/>
    </row>
    <row r="241" spans="3:7" x14ac:dyDescent="0.25">
      <c r="C241" s="15" t="s">
        <v>7</v>
      </c>
      <c r="D241" s="15" t="s">
        <v>40</v>
      </c>
      <c r="E241" s="15" t="s">
        <v>51</v>
      </c>
    </row>
    <row r="242" spans="3:7" x14ac:dyDescent="0.25">
      <c r="C242" s="18" t="s">
        <v>41</v>
      </c>
      <c r="D242" s="30">
        <v>0</v>
      </c>
      <c r="E242" s="24">
        <f>D242/$D$244</f>
        <v>0</v>
      </c>
    </row>
    <row r="243" spans="3:7" x14ac:dyDescent="0.25">
      <c r="C243" s="28" t="s">
        <v>42</v>
      </c>
      <c r="D243" s="19">
        <v>23</v>
      </c>
      <c r="E243" s="24">
        <f>D243/$D$244</f>
        <v>1</v>
      </c>
    </row>
    <row r="244" spans="3:7" x14ac:dyDescent="0.25">
      <c r="C244" s="26" t="s">
        <v>6</v>
      </c>
      <c r="D244" s="31">
        <f>SUM(D242:D243)</f>
        <v>23</v>
      </c>
      <c r="E244" s="22">
        <f>SUM(E242:E243)</f>
        <v>1</v>
      </c>
    </row>
    <row r="245" spans="3:7" x14ac:dyDescent="0.25"/>
    <row r="246" spans="3:7" x14ac:dyDescent="0.25"/>
    <row r="247" spans="3:7" x14ac:dyDescent="0.25">
      <c r="C247" s="71" t="s">
        <v>510</v>
      </c>
      <c r="D247" s="71"/>
      <c r="E247" s="71"/>
    </row>
    <row r="248" spans="3:7" ht="12.75" customHeight="1" x14ac:dyDescent="0.25">
      <c r="C248" s="70" t="s">
        <v>511</v>
      </c>
      <c r="D248" s="70"/>
      <c r="E248" s="70"/>
      <c r="F248" s="70"/>
      <c r="G248" s="70"/>
    </row>
    <row r="249" spans="3:7" x14ac:dyDescent="0.25">
      <c r="C249" s="70"/>
      <c r="D249" s="70"/>
      <c r="E249" s="70"/>
      <c r="F249" s="70"/>
      <c r="G249" s="70"/>
    </row>
    <row r="250" spans="3:7" x14ac:dyDescent="0.25">
      <c r="C250" s="70"/>
      <c r="D250" s="70"/>
      <c r="E250" s="70"/>
      <c r="F250" s="70"/>
      <c r="G250" s="70"/>
    </row>
    <row r="251" spans="3:7" x14ac:dyDescent="0.25">
      <c r="C251" s="70"/>
      <c r="D251" s="70"/>
      <c r="E251" s="70"/>
      <c r="F251" s="70"/>
      <c r="G251" s="70"/>
    </row>
    <row r="252" spans="3:7" x14ac:dyDescent="0.25"/>
  </sheetData>
  <mergeCells count="33">
    <mergeCell ref="C248:G251"/>
    <mergeCell ref="B6:O7"/>
    <mergeCell ref="C219:E219"/>
    <mergeCell ref="G219:I219"/>
    <mergeCell ref="C235:E237"/>
    <mergeCell ref="G216:O217"/>
    <mergeCell ref="G206:O206"/>
    <mergeCell ref="J208:K208"/>
    <mergeCell ref="L208:M208"/>
    <mergeCell ref="C214:E214"/>
    <mergeCell ref="N208:O208"/>
    <mergeCell ref="H208:I208"/>
    <mergeCell ref="C206:E206"/>
    <mergeCell ref="C183:E183"/>
    <mergeCell ref="G183:I183"/>
    <mergeCell ref="G190:I191"/>
    <mergeCell ref="C100:E100"/>
    <mergeCell ref="C77:G77"/>
    <mergeCell ref="C153:E153"/>
    <mergeCell ref="C143:E143"/>
    <mergeCell ref="C128:E128"/>
    <mergeCell ref="C247:E247"/>
    <mergeCell ref="C139:E141"/>
    <mergeCell ref="C8:E8"/>
    <mergeCell ref="C19:E19"/>
    <mergeCell ref="C28:E28"/>
    <mergeCell ref="C171:G173"/>
    <mergeCell ref="C155:F155"/>
    <mergeCell ref="C68:G68"/>
    <mergeCell ref="C46:E46"/>
    <mergeCell ref="C57:E57"/>
    <mergeCell ref="C102:E102"/>
    <mergeCell ref="C112:E112"/>
  </mergeCells>
  <hyperlinks>
    <hyperlink ref="M2" location="Índice!A1" display="Índice" xr:uid="{8B39F6D3-5342-4492-BCE5-CE388FEAAFF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96AC0-2DDE-450D-9B2D-0F1B4F5D077B}">
  <dimension ref="B1:K152"/>
  <sheetViews>
    <sheetView showGridLines="0" workbookViewId="0">
      <selection activeCell="K2" sqref="K2"/>
    </sheetView>
  </sheetViews>
  <sheetFormatPr baseColWidth="10" defaultColWidth="0" defaultRowHeight="12.75" zeroHeight="1" x14ac:dyDescent="0.2"/>
  <cols>
    <col min="1" max="1" width="1.28515625" style="37" customWidth="1"/>
    <col min="2" max="2" width="5.7109375" style="37" customWidth="1"/>
    <col min="3" max="3" width="39.5703125" style="37" customWidth="1"/>
    <col min="4" max="6" width="17.5703125" style="37" bestFit="1" customWidth="1"/>
    <col min="7" max="7" width="27.7109375" style="37" customWidth="1"/>
    <col min="8" max="9" width="15.85546875" style="37" bestFit="1" customWidth="1"/>
    <col min="10" max="10" width="13" style="37" customWidth="1"/>
    <col min="11" max="11" width="11.42578125" style="37" customWidth="1"/>
    <col min="12" max="16384" width="11.42578125" style="37" hidden="1"/>
  </cols>
  <sheetData>
    <row r="1" spans="2:11" x14ac:dyDescent="0.2"/>
    <row r="2" spans="2:11" ht="14.25" x14ac:dyDescent="0.2">
      <c r="K2" s="126" t="s">
        <v>579</v>
      </c>
    </row>
    <row r="3" spans="2:11" x14ac:dyDescent="0.2"/>
    <row r="4" spans="2:11" x14ac:dyDescent="0.2"/>
    <row r="5" spans="2:11" x14ac:dyDescent="0.2"/>
    <row r="6" spans="2:11" x14ac:dyDescent="0.2"/>
    <row r="7" spans="2:11" ht="12.75" customHeight="1" x14ac:dyDescent="0.2">
      <c r="B7" s="92"/>
      <c r="C7" s="92"/>
      <c r="D7" s="92"/>
      <c r="E7" s="92"/>
      <c r="F7" s="92"/>
      <c r="G7" s="92"/>
      <c r="H7" s="92"/>
      <c r="I7" s="92"/>
      <c r="J7" s="92"/>
    </row>
    <row r="8" spans="2:11" x14ac:dyDescent="0.2">
      <c r="C8" s="100" t="s">
        <v>512</v>
      </c>
      <c r="D8" s="100"/>
      <c r="E8" s="100"/>
      <c r="F8" s="110"/>
      <c r="G8" s="110"/>
      <c r="H8" s="110"/>
      <c r="I8" s="110"/>
      <c r="J8" s="110"/>
    </row>
    <row r="9" spans="2:11" ht="4.5" customHeight="1" x14ac:dyDescent="0.2">
      <c r="C9" s="106"/>
      <c r="D9" s="106"/>
      <c r="E9" s="106"/>
    </row>
    <row r="10" spans="2:11" x14ac:dyDescent="0.2">
      <c r="C10" s="15" t="s">
        <v>7</v>
      </c>
      <c r="D10" s="15" t="s">
        <v>40</v>
      </c>
      <c r="E10" s="15" t="s">
        <v>51</v>
      </c>
    </row>
    <row r="11" spans="2:11" x14ac:dyDescent="0.2">
      <c r="C11" s="18" t="s">
        <v>41</v>
      </c>
      <c r="D11" s="19">
        <v>0</v>
      </c>
      <c r="E11" s="24">
        <f>D11/$D$13</f>
        <v>0</v>
      </c>
    </row>
    <row r="12" spans="2:11" x14ac:dyDescent="0.2">
      <c r="C12" s="18" t="s">
        <v>42</v>
      </c>
      <c r="D12" s="19">
        <v>23</v>
      </c>
      <c r="E12" s="24">
        <f>D12/$D$13</f>
        <v>1</v>
      </c>
    </row>
    <row r="13" spans="2:11" x14ac:dyDescent="0.2">
      <c r="C13" s="26" t="s">
        <v>6</v>
      </c>
      <c r="D13" s="20">
        <f>SUM(D11:D12)</f>
        <v>23</v>
      </c>
      <c r="E13" s="22">
        <f>SUM(E11:E12)</f>
        <v>1</v>
      </c>
    </row>
    <row r="14" spans="2:11" x14ac:dyDescent="0.2"/>
    <row r="15" spans="2:11" x14ac:dyDescent="0.2">
      <c r="C15" s="100" t="s">
        <v>513</v>
      </c>
      <c r="D15" s="100"/>
      <c r="E15" s="100"/>
    </row>
    <row r="16" spans="2:11" ht="4.5" customHeight="1" x14ac:dyDescent="0.2">
      <c r="C16" s="50"/>
      <c r="D16" s="50"/>
      <c r="E16" s="50"/>
    </row>
    <row r="17" spans="3:5" ht="12.75" customHeight="1" x14ac:dyDescent="0.2">
      <c r="C17" s="15" t="s">
        <v>7</v>
      </c>
      <c r="D17" s="15" t="s">
        <v>40</v>
      </c>
      <c r="E17" s="15" t="s">
        <v>51</v>
      </c>
    </row>
    <row r="18" spans="3:5" x14ac:dyDescent="0.2">
      <c r="C18" s="39">
        <v>0.01</v>
      </c>
      <c r="D18" s="17">
        <v>1</v>
      </c>
      <c r="E18" s="35">
        <f>D18/$D$35</f>
        <v>4.3478260869565216E-2</v>
      </c>
    </row>
    <row r="19" spans="3:5" x14ac:dyDescent="0.2">
      <c r="C19" s="39">
        <v>8.7999999999999995E-2</v>
      </c>
      <c r="D19" s="17">
        <v>1</v>
      </c>
      <c r="E19" s="35">
        <f t="shared" ref="E19:E34" si="0">D19/$D$35</f>
        <v>4.3478260869565216E-2</v>
      </c>
    </row>
    <row r="20" spans="3:5" x14ac:dyDescent="0.2">
      <c r="C20" s="39">
        <v>9.5699999999999993E-2</v>
      </c>
      <c r="D20" s="17">
        <v>1</v>
      </c>
      <c r="E20" s="35">
        <f t="shared" si="0"/>
        <v>4.3478260869565216E-2</v>
      </c>
    </row>
    <row r="21" spans="3:5" x14ac:dyDescent="0.2">
      <c r="C21" s="39">
        <v>0.1</v>
      </c>
      <c r="D21" s="17">
        <v>7</v>
      </c>
      <c r="E21" s="35">
        <f t="shared" si="0"/>
        <v>0.30434782608695654</v>
      </c>
    </row>
    <row r="22" spans="3:5" x14ac:dyDescent="0.2">
      <c r="C22" s="39">
        <v>0.1004</v>
      </c>
      <c r="D22" s="17">
        <v>1</v>
      </c>
      <c r="E22" s="35">
        <f t="shared" si="0"/>
        <v>4.3478260869565216E-2</v>
      </c>
    </row>
    <row r="23" spans="3:5" x14ac:dyDescent="0.2">
      <c r="C23" s="39">
        <v>0.11890000000000001</v>
      </c>
      <c r="D23" s="17">
        <v>1</v>
      </c>
      <c r="E23" s="35">
        <f t="shared" si="0"/>
        <v>4.3478260869565216E-2</v>
      </c>
    </row>
    <row r="24" spans="3:5" x14ac:dyDescent="0.2">
      <c r="C24" s="39">
        <v>0.12</v>
      </c>
      <c r="D24" s="17">
        <v>1</v>
      </c>
      <c r="E24" s="35">
        <f t="shared" si="0"/>
        <v>4.3478260869565216E-2</v>
      </c>
    </row>
    <row r="25" spans="3:5" x14ac:dyDescent="0.2">
      <c r="C25" s="39">
        <v>0.1232</v>
      </c>
      <c r="D25" s="17">
        <v>1</v>
      </c>
      <c r="E25" s="35">
        <f t="shared" si="0"/>
        <v>4.3478260869565216E-2</v>
      </c>
    </row>
    <row r="26" spans="3:5" x14ac:dyDescent="0.2">
      <c r="C26" s="39">
        <v>0.12878000000000001</v>
      </c>
      <c r="D26" s="17">
        <v>1</v>
      </c>
      <c r="E26" s="35">
        <f t="shared" si="0"/>
        <v>4.3478260869565216E-2</v>
      </c>
    </row>
    <row r="27" spans="3:5" x14ac:dyDescent="0.2">
      <c r="C27" s="39">
        <v>0.13</v>
      </c>
      <c r="D27" s="17">
        <v>1</v>
      </c>
      <c r="E27" s="35">
        <f t="shared" si="0"/>
        <v>4.3478260869565216E-2</v>
      </c>
    </row>
    <row r="28" spans="3:5" x14ac:dyDescent="0.2">
      <c r="C28" s="39">
        <v>0.15</v>
      </c>
      <c r="D28" s="17">
        <v>1</v>
      </c>
      <c r="E28" s="35">
        <f t="shared" si="0"/>
        <v>4.3478260869565216E-2</v>
      </c>
    </row>
    <row r="29" spans="3:5" x14ac:dyDescent="0.2">
      <c r="C29" s="39">
        <v>0.1696</v>
      </c>
      <c r="D29" s="17">
        <v>1</v>
      </c>
      <c r="E29" s="35">
        <f t="shared" si="0"/>
        <v>4.3478260869565216E-2</v>
      </c>
    </row>
    <row r="30" spans="3:5" x14ac:dyDescent="0.2">
      <c r="C30" s="39">
        <v>0.1769</v>
      </c>
      <c r="D30" s="17">
        <v>1</v>
      </c>
      <c r="E30" s="35">
        <f t="shared" si="0"/>
        <v>4.3478260869565216E-2</v>
      </c>
    </row>
    <row r="31" spans="3:5" x14ac:dyDescent="0.2">
      <c r="C31" s="39">
        <v>0.21160000000000001</v>
      </c>
      <c r="D31" s="17">
        <v>1</v>
      </c>
      <c r="E31" s="35">
        <f t="shared" si="0"/>
        <v>4.3478260869565216E-2</v>
      </c>
    </row>
    <row r="32" spans="3:5" x14ac:dyDescent="0.2">
      <c r="C32" s="39">
        <v>0.25840000000000002</v>
      </c>
      <c r="D32" s="17">
        <v>1</v>
      </c>
      <c r="E32" s="35">
        <f t="shared" si="0"/>
        <v>4.3478260869565216E-2</v>
      </c>
    </row>
    <row r="33" spans="3:8" x14ac:dyDescent="0.2">
      <c r="C33" s="39">
        <v>0.28000000000000003</v>
      </c>
      <c r="D33" s="17">
        <v>1</v>
      </c>
      <c r="E33" s="35">
        <f t="shared" si="0"/>
        <v>4.3478260869565216E-2</v>
      </c>
    </row>
    <row r="34" spans="3:8" x14ac:dyDescent="0.2">
      <c r="C34" s="39">
        <v>0.30530000000000002</v>
      </c>
      <c r="D34" s="17">
        <v>1</v>
      </c>
      <c r="E34" s="35">
        <f t="shared" si="0"/>
        <v>4.3478260869565216E-2</v>
      </c>
    </row>
    <row r="35" spans="3:8" x14ac:dyDescent="0.2">
      <c r="C35" s="26" t="s">
        <v>6</v>
      </c>
      <c r="D35" s="20">
        <f>SUM(D18:D34)</f>
        <v>23</v>
      </c>
      <c r="E35" s="22">
        <f>SUM(E18:E34)</f>
        <v>0.99999999999999967</v>
      </c>
    </row>
    <row r="36" spans="3:8" x14ac:dyDescent="0.2"/>
    <row r="37" spans="3:8" x14ac:dyDescent="0.2">
      <c r="C37" s="97" t="s">
        <v>514</v>
      </c>
      <c r="D37" s="97"/>
      <c r="E37" s="97"/>
      <c r="F37" s="41"/>
      <c r="G37" s="41"/>
      <c r="H37" s="41"/>
    </row>
    <row r="38" spans="3:8" ht="4.5" customHeight="1" x14ac:dyDescent="0.2">
      <c r="C38" s="50"/>
      <c r="D38" s="50"/>
      <c r="E38" s="50"/>
      <c r="F38" s="41"/>
      <c r="G38" s="41"/>
      <c r="H38" s="41"/>
    </row>
    <row r="39" spans="3:8" ht="12.75" customHeight="1" x14ac:dyDescent="0.2">
      <c r="C39" s="15" t="s">
        <v>7</v>
      </c>
      <c r="D39" s="15" t="s">
        <v>40</v>
      </c>
      <c r="E39" s="15" t="s">
        <v>51</v>
      </c>
      <c r="F39" s="23"/>
      <c r="G39" s="23"/>
      <c r="H39" s="23"/>
    </row>
    <row r="40" spans="3:8" ht="12.75" customHeight="1" x14ac:dyDescent="0.2">
      <c r="C40" s="18" t="s">
        <v>41</v>
      </c>
      <c r="D40" s="19">
        <v>17</v>
      </c>
      <c r="E40" s="24">
        <f>D40/$D$42</f>
        <v>0.73913043478260865</v>
      </c>
      <c r="F40" s="23"/>
      <c r="G40" s="23"/>
      <c r="H40" s="23"/>
    </row>
    <row r="41" spans="3:8" ht="12.75" customHeight="1" x14ac:dyDescent="0.2">
      <c r="C41" s="18" t="s">
        <v>42</v>
      </c>
      <c r="D41" s="19">
        <v>6</v>
      </c>
      <c r="E41" s="24">
        <f>D41/$D$42</f>
        <v>0.2608695652173913</v>
      </c>
      <c r="F41" s="23"/>
      <c r="G41" s="23"/>
      <c r="H41" s="23"/>
    </row>
    <row r="42" spans="3:8" ht="12.75" customHeight="1" x14ac:dyDescent="0.2">
      <c r="C42" s="26" t="s">
        <v>6</v>
      </c>
      <c r="D42" s="20">
        <f>SUM(D40:D41)</f>
        <v>23</v>
      </c>
      <c r="E42" s="22">
        <f>SUM(E40:E41)</f>
        <v>1</v>
      </c>
      <c r="F42" s="23"/>
      <c r="G42" s="23"/>
      <c r="H42" s="23"/>
    </row>
    <row r="43" spans="3:8" ht="12.75" customHeight="1" x14ac:dyDescent="0.2">
      <c r="C43" s="23"/>
      <c r="D43" s="23"/>
      <c r="E43" s="23"/>
      <c r="F43" s="23"/>
      <c r="G43" s="23"/>
      <c r="H43" s="23"/>
    </row>
    <row r="44" spans="3:8" ht="12.75" customHeight="1" x14ac:dyDescent="0.2">
      <c r="C44" s="101" t="s">
        <v>515</v>
      </c>
      <c r="D44" s="101"/>
      <c r="E44" s="101"/>
      <c r="F44" s="101"/>
      <c r="G44" s="101"/>
      <c r="H44" s="101"/>
    </row>
    <row r="45" spans="3:8" ht="3.75" customHeight="1" x14ac:dyDescent="0.2">
      <c r="C45" s="102"/>
      <c r="D45" s="102"/>
      <c r="E45" s="102"/>
      <c r="F45" s="102"/>
      <c r="G45" s="102"/>
      <c r="H45" s="102"/>
    </row>
    <row r="46" spans="3:8" x14ac:dyDescent="0.2">
      <c r="G46" s="78" t="s">
        <v>165</v>
      </c>
      <c r="H46" s="79"/>
    </row>
    <row r="47" spans="3:8" ht="38.25" x14ac:dyDescent="0.2">
      <c r="C47" s="15" t="s">
        <v>157</v>
      </c>
      <c r="D47" s="15" t="s">
        <v>162</v>
      </c>
      <c r="E47" s="15" t="s">
        <v>163</v>
      </c>
      <c r="F47" s="15" t="s">
        <v>164</v>
      </c>
      <c r="G47" s="15" t="s">
        <v>166</v>
      </c>
      <c r="H47" s="15" t="s">
        <v>167</v>
      </c>
    </row>
    <row r="48" spans="3:8" x14ac:dyDescent="0.2">
      <c r="C48" s="38" t="s">
        <v>158</v>
      </c>
      <c r="D48" s="17">
        <v>97</v>
      </c>
      <c r="E48" s="42">
        <v>264900201.22999996</v>
      </c>
      <c r="F48" s="42">
        <v>21391479.009999998</v>
      </c>
      <c r="G48" s="42">
        <v>138692721.33999997</v>
      </c>
      <c r="H48" s="42">
        <v>104816000.88</v>
      </c>
    </row>
    <row r="49" spans="3:11" x14ac:dyDescent="0.2">
      <c r="C49" s="38" t="s">
        <v>159</v>
      </c>
      <c r="D49" s="17">
        <v>0</v>
      </c>
      <c r="E49" s="42">
        <v>0</v>
      </c>
      <c r="F49" s="42">
        <v>0</v>
      </c>
      <c r="G49" s="42">
        <v>0</v>
      </c>
      <c r="H49" s="42">
        <v>0</v>
      </c>
    </row>
    <row r="50" spans="3:11" x14ac:dyDescent="0.2">
      <c r="C50" s="38" t="s">
        <v>160</v>
      </c>
      <c r="D50" s="17">
        <v>9</v>
      </c>
      <c r="E50" s="42">
        <v>28276629.660000004</v>
      </c>
      <c r="F50" s="42">
        <v>5939932.29</v>
      </c>
      <c r="G50" s="42">
        <v>11014613.220000001</v>
      </c>
      <c r="H50" s="42">
        <v>11322084.15</v>
      </c>
    </row>
    <row r="51" spans="3:11" x14ac:dyDescent="0.2">
      <c r="C51" s="38" t="s">
        <v>161</v>
      </c>
      <c r="D51" s="17">
        <v>3</v>
      </c>
      <c r="E51" s="42">
        <v>87379.42</v>
      </c>
      <c r="F51" s="42">
        <v>0</v>
      </c>
      <c r="G51" s="42">
        <v>0</v>
      </c>
      <c r="H51" s="42">
        <v>87379.42</v>
      </c>
    </row>
    <row r="52" spans="3:11" x14ac:dyDescent="0.2"/>
    <row r="53" spans="3:11" ht="27" customHeight="1" x14ac:dyDescent="0.2">
      <c r="C53" s="100" t="s">
        <v>516</v>
      </c>
      <c r="D53" s="100"/>
      <c r="E53" s="100"/>
      <c r="F53" s="110"/>
      <c r="G53" s="97" t="s">
        <v>517</v>
      </c>
      <c r="H53" s="97"/>
      <c r="I53" s="97"/>
      <c r="J53" s="97"/>
      <c r="K53" s="99"/>
    </row>
    <row r="54" spans="3:11" ht="6" customHeight="1" x14ac:dyDescent="0.2">
      <c r="C54" s="50"/>
      <c r="D54" s="50"/>
      <c r="E54" s="50"/>
      <c r="G54" s="50"/>
      <c r="H54" s="50"/>
      <c r="I54" s="50"/>
      <c r="J54" s="109"/>
    </row>
    <row r="55" spans="3:11" ht="15" x14ac:dyDescent="0.25">
      <c r="C55" s="15" t="s">
        <v>7</v>
      </c>
      <c r="D55" s="15" t="s">
        <v>40</v>
      </c>
      <c r="E55" s="15" t="s">
        <v>51</v>
      </c>
      <c r="G55" s="15" t="s">
        <v>7</v>
      </c>
      <c r="H55" s="15" t="s">
        <v>40</v>
      </c>
      <c r="I55" s="15" t="s">
        <v>51</v>
      </c>
      <c r="J55"/>
    </row>
    <row r="56" spans="3:11" x14ac:dyDescent="0.2">
      <c r="C56" s="18" t="s">
        <v>41</v>
      </c>
      <c r="D56" s="19">
        <v>7</v>
      </c>
      <c r="E56" s="24">
        <f>D56/$D$58</f>
        <v>0.30434782608695654</v>
      </c>
      <c r="G56" s="18" t="s">
        <v>41</v>
      </c>
      <c r="H56" s="19">
        <v>1</v>
      </c>
      <c r="I56" s="24">
        <f>H56/$H$58</f>
        <v>0.14285714285714285</v>
      </c>
      <c r="J56" s="118"/>
    </row>
    <row r="57" spans="3:11" x14ac:dyDescent="0.2">
      <c r="C57" s="18" t="s">
        <v>42</v>
      </c>
      <c r="D57" s="19">
        <v>16</v>
      </c>
      <c r="E57" s="24">
        <f>D57/$D$58</f>
        <v>0.69565217391304346</v>
      </c>
      <c r="G57" s="18" t="s">
        <v>42</v>
      </c>
      <c r="H57" s="19">
        <v>6</v>
      </c>
      <c r="I57" s="24">
        <f>H57/$H$58</f>
        <v>0.8571428571428571</v>
      </c>
      <c r="J57" s="118"/>
    </row>
    <row r="58" spans="3:11" x14ac:dyDescent="0.2">
      <c r="C58" s="26" t="s">
        <v>6</v>
      </c>
      <c r="D58" s="20">
        <f>SUM(D56:D57)</f>
        <v>23</v>
      </c>
      <c r="E58" s="22">
        <f>SUM(E56:E57)</f>
        <v>1</v>
      </c>
      <c r="G58" s="26" t="s">
        <v>6</v>
      </c>
      <c r="H58" s="20">
        <f>SUM(H56:H57)</f>
        <v>7</v>
      </c>
      <c r="I58" s="22">
        <f>SUM(I56:I57)</f>
        <v>1</v>
      </c>
      <c r="J58" s="119"/>
    </row>
    <row r="59" spans="3:11" x14ac:dyDescent="0.2"/>
    <row r="60" spans="3:11" ht="12.75" customHeight="1" x14ac:dyDescent="0.2">
      <c r="C60" s="97" t="s">
        <v>518</v>
      </c>
      <c r="D60" s="97"/>
      <c r="E60" s="97"/>
      <c r="F60" s="97"/>
      <c r="G60" s="41"/>
      <c r="H60" s="41"/>
    </row>
    <row r="61" spans="3:11" ht="4.5" customHeight="1" x14ac:dyDescent="0.2">
      <c r="C61" s="50"/>
      <c r="D61" s="50"/>
      <c r="E61" s="50"/>
      <c r="F61" s="50"/>
      <c r="G61" s="41"/>
      <c r="H61" s="41"/>
    </row>
    <row r="62" spans="3:11" ht="38.25" x14ac:dyDescent="0.2">
      <c r="C62" s="15" t="s">
        <v>168</v>
      </c>
      <c r="D62" s="15" t="s">
        <v>162</v>
      </c>
      <c r="E62" s="15" t="s">
        <v>172</v>
      </c>
      <c r="F62" s="15" t="s">
        <v>173</v>
      </c>
    </row>
    <row r="63" spans="3:11" s="45" customFormat="1" x14ac:dyDescent="0.25">
      <c r="C63" s="16" t="s">
        <v>169</v>
      </c>
      <c r="D63" s="19">
        <v>16</v>
      </c>
      <c r="E63" s="44">
        <v>8895670.3599999994</v>
      </c>
      <c r="F63" s="42">
        <v>1489410.25</v>
      </c>
    </row>
    <row r="64" spans="3:11" s="45" customFormat="1" x14ac:dyDescent="0.25">
      <c r="C64" s="16" t="s">
        <v>170</v>
      </c>
      <c r="D64" s="19">
        <v>169</v>
      </c>
      <c r="E64" s="44">
        <v>13063182.24</v>
      </c>
      <c r="F64" s="42">
        <v>4711739.46</v>
      </c>
    </row>
    <row r="65" spans="3:7" s="45" customFormat="1" x14ac:dyDescent="0.25">
      <c r="C65" s="16" t="s">
        <v>171</v>
      </c>
      <c r="D65" s="19">
        <v>9</v>
      </c>
      <c r="E65" s="44">
        <v>375386.23</v>
      </c>
      <c r="F65" s="42">
        <v>56307.93</v>
      </c>
    </row>
    <row r="66" spans="3:7" x14ac:dyDescent="0.2"/>
    <row r="67" spans="3:7" x14ac:dyDescent="0.2">
      <c r="C67" s="111" t="s">
        <v>519</v>
      </c>
      <c r="D67" s="111"/>
      <c r="E67" s="111"/>
    </row>
    <row r="68" spans="3:7" ht="6" customHeight="1" x14ac:dyDescent="0.2">
      <c r="C68" s="50"/>
      <c r="D68" s="50"/>
      <c r="E68" s="50"/>
    </row>
    <row r="69" spans="3:7" ht="25.5" x14ac:dyDescent="0.2">
      <c r="C69" s="15" t="s">
        <v>7</v>
      </c>
      <c r="D69" s="15" t="s">
        <v>40</v>
      </c>
      <c r="E69" s="15" t="s">
        <v>51</v>
      </c>
      <c r="G69" s="15" t="s">
        <v>174</v>
      </c>
    </row>
    <row r="70" spans="3:7" x14ac:dyDescent="0.2">
      <c r="C70" s="18" t="s">
        <v>41</v>
      </c>
      <c r="D70" s="19">
        <v>10</v>
      </c>
      <c r="E70" s="24">
        <f>D70/$D$72</f>
        <v>0.43478260869565216</v>
      </c>
      <c r="G70" s="42">
        <v>14476540.550000001</v>
      </c>
    </row>
    <row r="71" spans="3:7" x14ac:dyDescent="0.2">
      <c r="C71" s="18" t="s">
        <v>42</v>
      </c>
      <c r="D71" s="19">
        <v>13</v>
      </c>
      <c r="E71" s="24">
        <f>D71/$D$72</f>
        <v>0.56521739130434778</v>
      </c>
    </row>
    <row r="72" spans="3:7" x14ac:dyDescent="0.2">
      <c r="C72" s="26" t="s">
        <v>6</v>
      </c>
      <c r="D72" s="20">
        <f>SUM(D70:D71)</f>
        <v>23</v>
      </c>
      <c r="E72" s="22">
        <f>SUM(E70:E71)</f>
        <v>1</v>
      </c>
      <c r="G72" s="61"/>
    </row>
    <row r="73" spans="3:7" x14ac:dyDescent="0.2"/>
    <row r="74" spans="3:7" x14ac:dyDescent="0.2">
      <c r="C74" s="97" t="s">
        <v>520</v>
      </c>
      <c r="D74" s="97"/>
      <c r="E74" s="97"/>
    </row>
    <row r="75" spans="3:7" ht="4.5" customHeight="1" x14ac:dyDescent="0.2">
      <c r="C75" s="50"/>
      <c r="D75" s="50"/>
      <c r="E75" s="50"/>
    </row>
    <row r="76" spans="3:7" x14ac:dyDescent="0.2">
      <c r="C76" s="15" t="s">
        <v>7</v>
      </c>
      <c r="D76" s="15" t="s">
        <v>40</v>
      </c>
      <c r="E76" s="15" t="s">
        <v>51</v>
      </c>
    </row>
    <row r="77" spans="3:7" x14ac:dyDescent="0.2">
      <c r="C77" s="16" t="s">
        <v>175</v>
      </c>
      <c r="D77" s="19">
        <v>3</v>
      </c>
      <c r="E77" s="21">
        <f>D77/$D$71</f>
        <v>0.23076923076923078</v>
      </c>
    </row>
    <row r="78" spans="3:7" x14ac:dyDescent="0.2">
      <c r="C78" s="16" t="s">
        <v>176</v>
      </c>
      <c r="D78" s="19">
        <v>2</v>
      </c>
      <c r="E78" s="21">
        <f t="shared" ref="E78:E83" si="1">D78/$D$71</f>
        <v>0.15384615384615385</v>
      </c>
    </row>
    <row r="79" spans="3:7" ht="25.5" x14ac:dyDescent="0.2">
      <c r="C79" s="16" t="s">
        <v>177</v>
      </c>
      <c r="D79" s="19">
        <v>5</v>
      </c>
      <c r="E79" s="21">
        <f t="shared" si="1"/>
        <v>0.38461538461538464</v>
      </c>
    </row>
    <row r="80" spans="3:7" x14ac:dyDescent="0.2">
      <c r="C80" s="16" t="s">
        <v>178</v>
      </c>
      <c r="D80" s="19">
        <v>5</v>
      </c>
      <c r="E80" s="21">
        <f t="shared" si="1"/>
        <v>0.38461538461538464</v>
      </c>
    </row>
    <row r="81" spans="3:10" x14ac:dyDescent="0.2">
      <c r="C81" s="16" t="s">
        <v>179</v>
      </c>
      <c r="D81" s="19">
        <v>0</v>
      </c>
      <c r="E81" s="21">
        <f t="shared" si="1"/>
        <v>0</v>
      </c>
    </row>
    <row r="82" spans="3:10" x14ac:dyDescent="0.2">
      <c r="C82" s="16" t="s">
        <v>180</v>
      </c>
      <c r="D82" s="19">
        <v>6</v>
      </c>
      <c r="E82" s="21">
        <f t="shared" si="1"/>
        <v>0.46153846153846156</v>
      </c>
    </row>
    <row r="83" spans="3:10" x14ac:dyDescent="0.2">
      <c r="C83" s="16" t="s">
        <v>93</v>
      </c>
      <c r="D83" s="19">
        <v>1</v>
      </c>
      <c r="E83" s="21">
        <f t="shared" si="1"/>
        <v>7.6923076923076927E-2</v>
      </c>
    </row>
    <row r="84" spans="3:10" x14ac:dyDescent="0.2">
      <c r="C84" s="74" t="s">
        <v>181</v>
      </c>
      <c r="D84" s="74"/>
      <c r="E84" s="74"/>
    </row>
    <row r="85" spans="3:10" x14ac:dyDescent="0.2"/>
    <row r="86" spans="3:10" ht="12.75" customHeight="1" x14ac:dyDescent="0.2">
      <c r="C86" s="97" t="s">
        <v>521</v>
      </c>
      <c r="D86" s="97"/>
      <c r="E86" s="97"/>
      <c r="F86" s="97"/>
      <c r="G86" s="97"/>
      <c r="H86" s="97"/>
      <c r="I86" s="97"/>
      <c r="J86" s="98"/>
    </row>
    <row r="87" spans="3:10" ht="5.25" customHeight="1" x14ac:dyDescent="0.2">
      <c r="C87" s="23"/>
      <c r="D87" s="23"/>
      <c r="E87" s="23"/>
      <c r="F87" s="23"/>
      <c r="G87" s="23"/>
      <c r="H87" s="23"/>
      <c r="I87" s="23"/>
      <c r="J87" s="23"/>
    </row>
    <row r="88" spans="3:10" ht="43.5" customHeight="1" x14ac:dyDescent="0.25">
      <c r="D88" s="80" t="s">
        <v>186</v>
      </c>
      <c r="E88" s="80"/>
      <c r="F88" s="80" t="s">
        <v>187</v>
      </c>
      <c r="G88" s="80"/>
      <c r="H88" s="80" t="s">
        <v>188</v>
      </c>
      <c r="I88" s="80"/>
      <c r="J88"/>
    </row>
    <row r="89" spans="3:10" ht="15" x14ac:dyDescent="0.25">
      <c r="C89" s="15" t="s">
        <v>7</v>
      </c>
      <c r="D89" s="15" t="s">
        <v>40</v>
      </c>
      <c r="E89" s="15" t="s">
        <v>51</v>
      </c>
      <c r="F89" s="15" t="s">
        <v>40</v>
      </c>
      <c r="G89" s="15" t="s">
        <v>51</v>
      </c>
      <c r="H89" s="15" t="s">
        <v>40</v>
      </c>
      <c r="I89" s="15" t="s">
        <v>51</v>
      </c>
      <c r="J89"/>
    </row>
    <row r="90" spans="3:10" x14ac:dyDescent="0.2">
      <c r="C90" s="48" t="s">
        <v>182</v>
      </c>
      <c r="D90" s="19">
        <v>0</v>
      </c>
      <c r="E90" s="35">
        <f>D90/$D$94</f>
        <v>0</v>
      </c>
      <c r="F90" s="19">
        <v>0</v>
      </c>
      <c r="G90" s="35">
        <f>F90/$F$94</f>
        <v>0</v>
      </c>
      <c r="H90" s="19">
        <v>0</v>
      </c>
      <c r="I90" s="35">
        <f>H90/$H$94</f>
        <v>0</v>
      </c>
      <c r="J90" s="120"/>
    </row>
    <row r="91" spans="3:10" x14ac:dyDescent="0.2">
      <c r="C91" s="48" t="s">
        <v>183</v>
      </c>
      <c r="D91" s="19">
        <v>1</v>
      </c>
      <c r="E91" s="35">
        <f t="shared" ref="E91:E93" si="2">D91/$D$94</f>
        <v>4.3478260869565216E-2</v>
      </c>
      <c r="F91" s="19">
        <v>1</v>
      </c>
      <c r="G91" s="35">
        <f t="shared" ref="G91:G93" si="3">F91/$F$94</f>
        <v>4.3478260869565216E-2</v>
      </c>
      <c r="H91" s="19">
        <v>1</v>
      </c>
      <c r="I91" s="35">
        <f t="shared" ref="I91:I93" si="4">H91/$H$94</f>
        <v>4.3478260869565216E-2</v>
      </c>
      <c r="J91" s="120"/>
    </row>
    <row r="92" spans="3:10" x14ac:dyDescent="0.2">
      <c r="C92" s="48" t="s">
        <v>184</v>
      </c>
      <c r="D92" s="19">
        <v>3</v>
      </c>
      <c r="E92" s="35">
        <f t="shared" si="2"/>
        <v>0.13043478260869565</v>
      </c>
      <c r="F92" s="19">
        <v>3</v>
      </c>
      <c r="G92" s="35">
        <f t="shared" si="3"/>
        <v>0.13043478260869565</v>
      </c>
      <c r="H92" s="19">
        <v>7</v>
      </c>
      <c r="I92" s="35">
        <f t="shared" si="4"/>
        <v>0.30434782608695654</v>
      </c>
      <c r="J92" s="120"/>
    </row>
    <row r="93" spans="3:10" x14ac:dyDescent="0.2">
      <c r="C93" s="48" t="s">
        <v>185</v>
      </c>
      <c r="D93" s="19">
        <v>19</v>
      </c>
      <c r="E93" s="35">
        <f t="shared" si="2"/>
        <v>0.82608695652173914</v>
      </c>
      <c r="F93" s="19">
        <v>19</v>
      </c>
      <c r="G93" s="35">
        <f t="shared" si="3"/>
        <v>0.82608695652173914</v>
      </c>
      <c r="H93" s="19">
        <v>15</v>
      </c>
      <c r="I93" s="35">
        <f t="shared" si="4"/>
        <v>0.65217391304347827</v>
      </c>
      <c r="J93" s="120"/>
    </row>
    <row r="94" spans="3:10" x14ac:dyDescent="0.2">
      <c r="C94" s="47" t="s">
        <v>6</v>
      </c>
      <c r="D94" s="40">
        <f>SUM(D90:D93)</f>
        <v>23</v>
      </c>
      <c r="E94" s="36">
        <f t="shared" ref="E94:I94" si="5">SUM(E90:E93)</f>
        <v>1</v>
      </c>
      <c r="F94" s="40">
        <f t="shared" si="5"/>
        <v>23</v>
      </c>
      <c r="G94" s="36">
        <f t="shared" si="5"/>
        <v>1</v>
      </c>
      <c r="H94" s="40">
        <f t="shared" si="5"/>
        <v>23</v>
      </c>
      <c r="I94" s="36">
        <f t="shared" si="5"/>
        <v>1</v>
      </c>
      <c r="J94" s="121"/>
    </row>
    <row r="95" spans="3:10" x14ac:dyDescent="0.2"/>
    <row r="96" spans="3:10" x14ac:dyDescent="0.2">
      <c r="C96" s="104" t="s">
        <v>522</v>
      </c>
      <c r="D96" s="104"/>
      <c r="E96" s="104"/>
      <c r="F96" s="104"/>
      <c r="G96" s="104"/>
    </row>
    <row r="97" spans="3:7" ht="3.75" customHeight="1" x14ac:dyDescent="0.2">
      <c r="C97" s="64"/>
      <c r="D97" s="64"/>
      <c r="E97" s="64"/>
      <c r="F97" s="64"/>
      <c r="G97" s="64"/>
    </row>
    <row r="98" spans="3:7" x14ac:dyDescent="0.2">
      <c r="C98" s="49"/>
      <c r="D98" s="81" t="s">
        <v>191</v>
      </c>
      <c r="E98" s="81"/>
      <c r="F98" s="81" t="s">
        <v>192</v>
      </c>
      <c r="G98" s="81"/>
    </row>
    <row r="99" spans="3:7" x14ac:dyDescent="0.2">
      <c r="C99" s="15" t="s">
        <v>7</v>
      </c>
      <c r="D99" s="15" t="s">
        <v>40</v>
      </c>
      <c r="E99" s="15" t="s">
        <v>51</v>
      </c>
      <c r="F99" s="15" t="s">
        <v>40</v>
      </c>
      <c r="G99" s="15" t="s">
        <v>51</v>
      </c>
    </row>
    <row r="100" spans="3:7" x14ac:dyDescent="0.2">
      <c r="C100" s="43" t="s">
        <v>189</v>
      </c>
      <c r="D100" s="19">
        <v>4</v>
      </c>
      <c r="E100" s="35">
        <f>D100/23</f>
        <v>0.17391304347826086</v>
      </c>
      <c r="F100" s="19">
        <v>3</v>
      </c>
      <c r="G100" s="35">
        <f>F100/23</f>
        <v>0.13043478260869565</v>
      </c>
    </row>
    <row r="101" spans="3:7" ht="25.5" x14ac:dyDescent="0.2">
      <c r="C101" s="43" t="s">
        <v>190</v>
      </c>
      <c r="D101" s="19">
        <v>2</v>
      </c>
      <c r="E101" s="35">
        <f>D101/23</f>
        <v>8.6956521739130432E-2</v>
      </c>
      <c r="F101" s="19">
        <v>2</v>
      </c>
      <c r="G101" s="35">
        <f>F101/23</f>
        <v>8.6956521739130432E-2</v>
      </c>
    </row>
    <row r="102" spans="3:7" x14ac:dyDescent="0.2"/>
    <row r="103" spans="3:7" x14ac:dyDescent="0.2">
      <c r="C103" s="97" t="s">
        <v>523</v>
      </c>
      <c r="D103" s="97"/>
      <c r="E103" s="97"/>
      <c r="F103" s="97"/>
    </row>
    <row r="104" spans="3:7" ht="5.25" customHeight="1" x14ac:dyDescent="0.2">
      <c r="C104" s="50"/>
      <c r="D104" s="50"/>
      <c r="E104" s="50"/>
      <c r="F104" s="50"/>
    </row>
    <row r="105" spans="3:7" ht="25.5" x14ac:dyDescent="0.2">
      <c r="C105" s="15" t="s">
        <v>193</v>
      </c>
      <c r="D105" s="15" t="s">
        <v>199</v>
      </c>
      <c r="E105" s="15" t="s">
        <v>200</v>
      </c>
      <c r="F105" s="15" t="s">
        <v>201</v>
      </c>
    </row>
    <row r="106" spans="3:7" x14ac:dyDescent="0.2">
      <c r="C106" s="27" t="s">
        <v>194</v>
      </c>
      <c r="D106" s="44">
        <v>1733794.5999999999</v>
      </c>
      <c r="E106" s="44">
        <v>3020923.08</v>
      </c>
      <c r="F106" s="44">
        <v>3444414.9000000004</v>
      </c>
    </row>
    <row r="107" spans="3:7" x14ac:dyDescent="0.2">
      <c r="C107" s="27" t="s">
        <v>195</v>
      </c>
      <c r="D107" s="44">
        <v>26144981.210000001</v>
      </c>
      <c r="E107" s="44">
        <v>31055325.999999996</v>
      </c>
      <c r="F107" s="44">
        <v>40934795.029999994</v>
      </c>
    </row>
    <row r="108" spans="3:7" x14ac:dyDescent="0.2">
      <c r="C108" s="27" t="s">
        <v>196</v>
      </c>
      <c r="D108" s="44">
        <v>6460255.5100000007</v>
      </c>
      <c r="E108" s="44">
        <v>6757957.4699999997</v>
      </c>
      <c r="F108" s="44">
        <v>6288279.7699999996</v>
      </c>
    </row>
    <row r="109" spans="3:7" x14ac:dyDescent="0.2">
      <c r="C109" s="27" t="s">
        <v>197</v>
      </c>
      <c r="D109" s="44">
        <v>44323306.750000015</v>
      </c>
      <c r="E109" s="44">
        <v>44548654.660000004</v>
      </c>
      <c r="F109" s="44">
        <v>96949405.25</v>
      </c>
    </row>
    <row r="110" spans="3:7" x14ac:dyDescent="0.2">
      <c r="C110" s="27" t="s">
        <v>198</v>
      </c>
      <c r="D110" s="44">
        <v>1234581397.8499997</v>
      </c>
      <c r="E110" s="44">
        <v>1285224981.1600003</v>
      </c>
      <c r="F110" s="44">
        <v>1338604000.6099997</v>
      </c>
    </row>
    <row r="111" spans="3:7" x14ac:dyDescent="0.2"/>
    <row r="112" spans="3:7" x14ac:dyDescent="0.2">
      <c r="C112" s="97" t="s">
        <v>524</v>
      </c>
      <c r="D112" s="97"/>
      <c r="E112" s="97"/>
    </row>
    <row r="113" spans="3:10" ht="6" customHeight="1" x14ac:dyDescent="0.2">
      <c r="C113" s="50"/>
      <c r="D113" s="50"/>
      <c r="E113" s="50"/>
    </row>
    <row r="114" spans="3:10" ht="15" x14ac:dyDescent="0.25">
      <c r="C114" s="15" t="s">
        <v>7</v>
      </c>
      <c r="D114" s="15" t="s">
        <v>40</v>
      </c>
      <c r="E114" s="15" t="s">
        <v>51</v>
      </c>
      <c r="G114" s="15" t="s">
        <v>206</v>
      </c>
      <c r="H114" s="15" t="s">
        <v>40</v>
      </c>
      <c r="I114" s="15" t="s">
        <v>51</v>
      </c>
      <c r="J114"/>
    </row>
    <row r="115" spans="3:10" ht="15.75" customHeight="1" x14ac:dyDescent="0.2">
      <c r="C115" s="18" t="s">
        <v>41</v>
      </c>
      <c r="D115" s="19">
        <v>12</v>
      </c>
      <c r="E115" s="24">
        <f>D115/$D$117</f>
        <v>0.52173913043478259</v>
      </c>
      <c r="G115" s="16" t="s">
        <v>202</v>
      </c>
      <c r="H115" s="19">
        <v>8</v>
      </c>
      <c r="I115" s="21">
        <f>H115/$D$115</f>
        <v>0.66666666666666663</v>
      </c>
      <c r="J115" s="122"/>
    </row>
    <row r="116" spans="3:10" ht="38.25" x14ac:dyDescent="0.2">
      <c r="C116" s="18" t="s">
        <v>42</v>
      </c>
      <c r="D116" s="19">
        <v>11</v>
      </c>
      <c r="E116" s="24">
        <f>D116/$D$117</f>
        <v>0.47826086956521741</v>
      </c>
      <c r="G116" s="16" t="s">
        <v>203</v>
      </c>
      <c r="H116" s="19">
        <v>10</v>
      </c>
      <c r="I116" s="21">
        <f t="shared" ref="I116:I118" si="6">H116/$D$115</f>
        <v>0.83333333333333337</v>
      </c>
      <c r="J116" s="122"/>
    </row>
    <row r="117" spans="3:10" ht="15.75" customHeight="1" x14ac:dyDescent="0.2">
      <c r="C117" s="26" t="s">
        <v>6</v>
      </c>
      <c r="D117" s="20">
        <f>SUM(D115:D116)</f>
        <v>23</v>
      </c>
      <c r="E117" s="22">
        <f>SUM(E115:E116)</f>
        <v>1</v>
      </c>
      <c r="G117" s="16" t="s">
        <v>204</v>
      </c>
      <c r="H117" s="19">
        <v>8</v>
      </c>
      <c r="I117" s="21">
        <f t="shared" si="6"/>
        <v>0.66666666666666663</v>
      </c>
      <c r="J117" s="122"/>
    </row>
    <row r="118" spans="3:10" x14ac:dyDescent="0.2">
      <c r="G118" s="16" t="s">
        <v>205</v>
      </c>
      <c r="H118" s="19">
        <v>4</v>
      </c>
      <c r="I118" s="21">
        <f t="shared" si="6"/>
        <v>0.33333333333333331</v>
      </c>
      <c r="J118" s="122"/>
    </row>
    <row r="119" spans="3:10" x14ac:dyDescent="0.2">
      <c r="G119" s="72" t="s">
        <v>207</v>
      </c>
      <c r="H119" s="72"/>
      <c r="I119" s="72"/>
      <c r="J119" s="123"/>
    </row>
    <row r="120" spans="3:10" x14ac:dyDescent="0.2">
      <c r="G120" s="73"/>
      <c r="H120" s="73"/>
      <c r="I120" s="73"/>
      <c r="J120" s="62"/>
    </row>
    <row r="121" spans="3:10" x14ac:dyDescent="0.2">
      <c r="G121" s="73"/>
      <c r="H121" s="73"/>
      <c r="I121" s="73"/>
      <c r="J121" s="62"/>
    </row>
    <row r="122" spans="3:10" x14ac:dyDescent="0.2">
      <c r="G122" s="73"/>
      <c r="H122" s="73"/>
      <c r="I122" s="73"/>
      <c r="J122" s="62"/>
    </row>
    <row r="123" spans="3:10" x14ac:dyDescent="0.2">
      <c r="C123" s="104" t="s">
        <v>525</v>
      </c>
      <c r="D123" s="104"/>
    </row>
    <row r="124" spans="3:10" ht="5.25" customHeight="1" x14ac:dyDescent="0.2">
      <c r="C124" s="112"/>
      <c r="D124" s="112"/>
    </row>
    <row r="125" spans="3:10" x14ac:dyDescent="0.2">
      <c r="C125" s="15" t="s">
        <v>208</v>
      </c>
      <c r="D125" s="15" t="s">
        <v>209</v>
      </c>
    </row>
    <row r="126" spans="3:10" x14ac:dyDescent="0.2">
      <c r="C126" s="46" t="s">
        <v>210</v>
      </c>
      <c r="D126" s="44">
        <v>137977798.37</v>
      </c>
    </row>
    <row r="127" spans="3:10" x14ac:dyDescent="0.2">
      <c r="C127" s="46" t="s">
        <v>211</v>
      </c>
      <c r="D127" s="44">
        <v>124987735.23999999</v>
      </c>
    </row>
    <row r="128" spans="3:10" x14ac:dyDescent="0.2">
      <c r="C128" s="46" t="s">
        <v>212</v>
      </c>
      <c r="D128" s="44">
        <v>127988278.83000001</v>
      </c>
    </row>
    <row r="129" spans="3:5" x14ac:dyDescent="0.2"/>
    <row r="130" spans="3:5" x14ac:dyDescent="0.2">
      <c r="C130" s="97" t="s">
        <v>526</v>
      </c>
      <c r="D130" s="97"/>
      <c r="E130" s="97"/>
    </row>
    <row r="131" spans="3:5" ht="4.5" customHeight="1" x14ac:dyDescent="0.2">
      <c r="C131" s="50"/>
      <c r="D131" s="50"/>
      <c r="E131" s="50"/>
    </row>
    <row r="132" spans="3:5" x14ac:dyDescent="0.2">
      <c r="C132" s="15" t="s">
        <v>7</v>
      </c>
      <c r="D132" s="15" t="s">
        <v>40</v>
      </c>
      <c r="E132" s="15" t="s">
        <v>51</v>
      </c>
    </row>
    <row r="133" spans="3:5" x14ac:dyDescent="0.2">
      <c r="C133" s="38" t="s">
        <v>175</v>
      </c>
      <c r="D133" s="17">
        <v>5</v>
      </c>
      <c r="E133" s="35">
        <f>D133/23</f>
        <v>0.21739130434782608</v>
      </c>
    </row>
    <row r="134" spans="3:5" x14ac:dyDescent="0.2">
      <c r="C134" s="38" t="s">
        <v>176</v>
      </c>
      <c r="D134" s="17">
        <v>6</v>
      </c>
      <c r="E134" s="35">
        <f t="shared" ref="E134:E138" si="7">D134/23</f>
        <v>0.2608695652173913</v>
      </c>
    </row>
    <row r="135" spans="3:5" x14ac:dyDescent="0.2">
      <c r="C135" s="38" t="s">
        <v>213</v>
      </c>
      <c r="D135" s="17">
        <v>5</v>
      </c>
      <c r="E135" s="35">
        <f t="shared" si="7"/>
        <v>0.21739130434782608</v>
      </c>
    </row>
    <row r="136" spans="3:5" x14ac:dyDescent="0.2">
      <c r="C136" s="38" t="s">
        <v>214</v>
      </c>
      <c r="D136" s="17">
        <v>5</v>
      </c>
      <c r="E136" s="35">
        <f t="shared" si="7"/>
        <v>0.21739130434782608</v>
      </c>
    </row>
    <row r="137" spans="3:5" x14ac:dyDescent="0.2">
      <c r="C137" s="38" t="s">
        <v>215</v>
      </c>
      <c r="D137" s="17">
        <v>8</v>
      </c>
      <c r="E137" s="35">
        <f t="shared" si="7"/>
        <v>0.34782608695652173</v>
      </c>
    </row>
    <row r="138" spans="3:5" x14ac:dyDescent="0.2">
      <c r="C138" s="38" t="s">
        <v>84</v>
      </c>
      <c r="D138" s="17">
        <v>6</v>
      </c>
      <c r="E138" s="35">
        <f t="shared" si="7"/>
        <v>0.2608695652173913</v>
      </c>
    </row>
    <row r="139" spans="3:5" x14ac:dyDescent="0.2">
      <c r="C139" s="72" t="s">
        <v>216</v>
      </c>
      <c r="D139" s="72"/>
      <c r="E139" s="72"/>
    </row>
    <row r="140" spans="3:5" x14ac:dyDescent="0.2">
      <c r="C140" s="73"/>
      <c r="D140" s="73"/>
      <c r="E140" s="73"/>
    </row>
    <row r="141" spans="3:5" x14ac:dyDescent="0.2">
      <c r="C141" s="73"/>
      <c r="D141" s="73"/>
      <c r="E141" s="73"/>
    </row>
    <row r="142" spans="3:5" x14ac:dyDescent="0.2">
      <c r="C142" s="73"/>
      <c r="D142" s="73"/>
      <c r="E142" s="73"/>
    </row>
    <row r="143" spans="3:5" x14ac:dyDescent="0.2">
      <c r="C143" s="73"/>
      <c r="D143" s="73"/>
      <c r="E143" s="73"/>
    </row>
    <row r="144" spans="3:5" x14ac:dyDescent="0.2">
      <c r="C144" s="73"/>
      <c r="D144" s="73"/>
      <c r="E144" s="73"/>
    </row>
    <row r="145" spans="3:7" x14ac:dyDescent="0.2"/>
    <row r="146" spans="3:7" x14ac:dyDescent="0.2"/>
    <row r="147" spans="3:7" ht="12.75" customHeight="1" x14ac:dyDescent="0.2">
      <c r="C147" s="71" t="s">
        <v>510</v>
      </c>
      <c r="D147" s="71"/>
      <c r="E147" s="71"/>
    </row>
    <row r="148" spans="3:7" ht="12.75" customHeight="1" x14ac:dyDescent="0.2">
      <c r="C148" s="70" t="s">
        <v>479</v>
      </c>
      <c r="D148" s="70"/>
      <c r="E148" s="70"/>
      <c r="F148" s="70"/>
      <c r="G148" s="70"/>
    </row>
    <row r="149" spans="3:7" x14ac:dyDescent="0.2">
      <c r="C149" s="70"/>
      <c r="D149" s="70"/>
      <c r="E149" s="70"/>
      <c r="F149" s="70"/>
      <c r="G149" s="70"/>
    </row>
    <row r="150" spans="3:7" x14ac:dyDescent="0.2">
      <c r="C150" s="70"/>
      <c r="D150" s="70"/>
      <c r="E150" s="70"/>
      <c r="F150" s="70"/>
      <c r="G150" s="70"/>
    </row>
    <row r="151" spans="3:7" x14ac:dyDescent="0.2">
      <c r="C151" s="70"/>
      <c r="D151" s="70"/>
      <c r="E151" s="70"/>
      <c r="F151" s="70"/>
      <c r="G151" s="70"/>
    </row>
    <row r="152" spans="3:7" x14ac:dyDescent="0.2"/>
  </sheetData>
  <mergeCells count="22">
    <mergeCell ref="C148:G151"/>
    <mergeCell ref="G53:J53"/>
    <mergeCell ref="C130:E130"/>
    <mergeCell ref="C139:E144"/>
    <mergeCell ref="G119:I122"/>
    <mergeCell ref="C123:D123"/>
    <mergeCell ref="C103:F103"/>
    <mergeCell ref="C112:E112"/>
    <mergeCell ref="C74:E74"/>
    <mergeCell ref="C84:E84"/>
    <mergeCell ref="C96:G96"/>
    <mergeCell ref="D98:E98"/>
    <mergeCell ref="F98:G98"/>
    <mergeCell ref="D88:E88"/>
    <mergeCell ref="F88:G88"/>
    <mergeCell ref="C147:E147"/>
    <mergeCell ref="C60:F60"/>
    <mergeCell ref="G46:H46"/>
    <mergeCell ref="C37:E37"/>
    <mergeCell ref="C44:H44"/>
    <mergeCell ref="H88:I88"/>
    <mergeCell ref="C86:I86"/>
  </mergeCells>
  <hyperlinks>
    <hyperlink ref="K2" location="Índice!A1" display="Índice" xr:uid="{ACBDDEC7-7436-47AD-B537-272EBCF5B80B}"/>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B3A1A-29C5-474B-8B73-2FAC1B8B4D5E}">
  <dimension ref="B1:P285"/>
  <sheetViews>
    <sheetView showGridLines="0" workbookViewId="0">
      <selection activeCell="K2" sqref="K2"/>
    </sheetView>
  </sheetViews>
  <sheetFormatPr baseColWidth="10" defaultColWidth="0" defaultRowHeight="12.75" zeroHeight="1" x14ac:dyDescent="0.25"/>
  <cols>
    <col min="1" max="1" width="1.28515625" style="1" customWidth="1"/>
    <col min="2" max="2" width="5.7109375" style="1" customWidth="1"/>
    <col min="3" max="3" width="30.28515625" style="1" customWidth="1"/>
    <col min="4" max="4" width="26.42578125" style="1" bestFit="1" customWidth="1"/>
    <col min="5" max="5" width="11.5703125" style="1" bestFit="1" customWidth="1"/>
    <col min="6" max="6" width="19.140625" style="1" bestFit="1" customWidth="1"/>
    <col min="7" max="7" width="22" style="1" bestFit="1" customWidth="1"/>
    <col min="8" max="8" width="12.7109375" style="1" bestFit="1" customWidth="1"/>
    <col min="9" max="9" width="21" style="1" bestFit="1" customWidth="1"/>
    <col min="10" max="10" width="27.85546875" style="1" bestFit="1" customWidth="1"/>
    <col min="11" max="11" width="10.5703125" style="1" bestFit="1" customWidth="1"/>
    <col min="12" max="12" width="14.7109375" style="1" bestFit="1" customWidth="1"/>
    <col min="13" max="13" width="26.140625" style="1" bestFit="1" customWidth="1"/>
    <col min="14" max="14" width="28.140625" style="1" bestFit="1" customWidth="1"/>
    <col min="15" max="15" width="29.42578125" style="1" bestFit="1" customWidth="1"/>
    <col min="16" max="16" width="9.28515625" style="1" bestFit="1" customWidth="1"/>
    <col min="17" max="17" width="11.42578125" style="1" customWidth="1"/>
    <col min="18" max="16384" width="11.42578125" style="1" hidden="1"/>
  </cols>
  <sheetData>
    <row r="1" spans="2:16" x14ac:dyDescent="0.25"/>
    <row r="2" spans="2:16" ht="14.25" x14ac:dyDescent="0.25">
      <c r="K2" s="114" t="s">
        <v>579</v>
      </c>
    </row>
    <row r="3" spans="2:16" x14ac:dyDescent="0.25"/>
    <row r="4" spans="2:16" x14ac:dyDescent="0.25"/>
    <row r="5" spans="2:16" x14ac:dyDescent="0.25"/>
    <row r="6" spans="2:16" ht="12.75" customHeight="1" x14ac:dyDescent="0.25">
      <c r="B6" s="92"/>
      <c r="C6" s="92"/>
      <c r="D6" s="92"/>
      <c r="E6" s="92"/>
      <c r="F6" s="92"/>
      <c r="G6" s="92"/>
      <c r="H6" s="92"/>
      <c r="I6" s="92"/>
      <c r="J6" s="92"/>
      <c r="K6" s="92"/>
      <c r="L6" s="92"/>
      <c r="M6" s="92"/>
      <c r="N6" s="92"/>
      <c r="O6" s="92"/>
      <c r="P6" s="92"/>
    </row>
    <row r="7" spans="2:16" ht="12.75" customHeight="1" x14ac:dyDescent="0.25">
      <c r="B7" s="92"/>
      <c r="C7" s="92"/>
      <c r="D7" s="92"/>
      <c r="E7" s="92"/>
      <c r="F7" s="92"/>
      <c r="G7" s="92"/>
      <c r="H7" s="92"/>
      <c r="I7" s="92"/>
      <c r="J7" s="92"/>
      <c r="K7" s="92"/>
      <c r="L7" s="92"/>
      <c r="M7" s="92"/>
      <c r="N7" s="92"/>
      <c r="O7" s="92"/>
      <c r="P7" s="92"/>
    </row>
    <row r="8" spans="2:16" ht="15" customHeight="1" x14ac:dyDescent="0.25">
      <c r="C8" s="97" t="s">
        <v>527</v>
      </c>
      <c r="D8" s="97"/>
      <c r="E8" s="97"/>
      <c r="F8" s="97"/>
      <c r="G8" s="97"/>
      <c r="H8" s="97"/>
      <c r="I8" s="97"/>
      <c r="J8" s="97"/>
      <c r="K8" s="97"/>
      <c r="L8" s="97"/>
      <c r="M8" s="97"/>
      <c r="N8" s="97"/>
      <c r="O8" s="97"/>
      <c r="P8" s="97"/>
    </row>
    <row r="9" spans="2:16" ht="4.5" customHeight="1" x14ac:dyDescent="0.25">
      <c r="C9" s="50"/>
      <c r="D9" s="50"/>
      <c r="E9" s="50"/>
      <c r="F9" s="50"/>
      <c r="G9" s="50"/>
      <c r="H9" s="50"/>
      <c r="I9" s="50"/>
      <c r="J9" s="50"/>
      <c r="K9" s="50"/>
      <c r="L9" s="50"/>
      <c r="M9" s="50"/>
      <c r="N9" s="50"/>
      <c r="O9" s="50"/>
      <c r="P9" s="50"/>
    </row>
    <row r="10" spans="2:16" ht="63.75" x14ac:dyDescent="0.25">
      <c r="C10" s="15" t="s">
        <v>217</v>
      </c>
      <c r="D10" s="15" t="s">
        <v>105</v>
      </c>
      <c r="E10" s="15" t="s">
        <v>106</v>
      </c>
      <c r="F10" s="15" t="s">
        <v>107</v>
      </c>
      <c r="G10" s="15" t="s">
        <v>108</v>
      </c>
      <c r="H10" s="15" t="s">
        <v>109</v>
      </c>
      <c r="I10" s="15" t="s">
        <v>110</v>
      </c>
      <c r="J10" s="15" t="s">
        <v>111</v>
      </c>
      <c r="K10" s="15" t="s">
        <v>112</v>
      </c>
      <c r="L10" s="15" t="s">
        <v>113</v>
      </c>
      <c r="M10" s="15" t="s">
        <v>114</v>
      </c>
      <c r="N10" s="15" t="s">
        <v>115</v>
      </c>
      <c r="O10" s="15" t="s">
        <v>116</v>
      </c>
      <c r="P10" s="15" t="s">
        <v>117</v>
      </c>
    </row>
    <row r="11" spans="2:16" x14ac:dyDescent="0.25">
      <c r="C11" s="16" t="s">
        <v>218</v>
      </c>
      <c r="D11" s="19">
        <v>23</v>
      </c>
      <c r="E11" s="19">
        <v>18</v>
      </c>
      <c r="F11" s="19">
        <v>19</v>
      </c>
      <c r="G11" s="19">
        <v>23</v>
      </c>
      <c r="H11" s="19">
        <v>21</v>
      </c>
      <c r="I11" s="19">
        <v>23</v>
      </c>
      <c r="J11" s="19">
        <v>19</v>
      </c>
      <c r="K11" s="19">
        <v>23</v>
      </c>
      <c r="L11" s="19">
        <v>21</v>
      </c>
      <c r="M11" s="19">
        <v>22</v>
      </c>
      <c r="N11" s="19">
        <v>15</v>
      </c>
      <c r="O11" s="19">
        <v>20</v>
      </c>
      <c r="P11" s="19">
        <v>0</v>
      </c>
    </row>
    <row r="12" spans="2:16" x14ac:dyDescent="0.25">
      <c r="C12" s="16" t="s">
        <v>219</v>
      </c>
      <c r="D12" s="19">
        <v>0</v>
      </c>
      <c r="E12" s="19">
        <v>3</v>
      </c>
      <c r="F12" s="19">
        <v>1</v>
      </c>
      <c r="G12" s="19">
        <v>0</v>
      </c>
      <c r="H12" s="19">
        <v>0</v>
      </c>
      <c r="I12" s="19">
        <v>0</v>
      </c>
      <c r="J12" s="19">
        <v>0</v>
      </c>
      <c r="K12" s="19">
        <v>0</v>
      </c>
      <c r="L12" s="19">
        <v>0</v>
      </c>
      <c r="M12" s="19">
        <v>1</v>
      </c>
      <c r="N12" s="19">
        <v>1</v>
      </c>
      <c r="O12" s="19">
        <v>1</v>
      </c>
      <c r="P12" s="19">
        <v>0</v>
      </c>
    </row>
    <row r="13" spans="2:16" x14ac:dyDescent="0.25">
      <c r="C13" s="16" t="s">
        <v>220</v>
      </c>
      <c r="D13" s="19">
        <v>0</v>
      </c>
      <c r="E13" s="19">
        <v>0</v>
      </c>
      <c r="F13" s="19">
        <v>0</v>
      </c>
      <c r="G13" s="19">
        <v>0</v>
      </c>
      <c r="H13" s="19">
        <v>0</v>
      </c>
      <c r="I13" s="19">
        <v>0</v>
      </c>
      <c r="J13" s="19">
        <v>0</v>
      </c>
      <c r="K13" s="19">
        <v>0</v>
      </c>
      <c r="L13" s="19">
        <v>0</v>
      </c>
      <c r="M13" s="19">
        <v>0</v>
      </c>
      <c r="N13" s="19">
        <v>0</v>
      </c>
      <c r="O13" s="19">
        <v>0</v>
      </c>
      <c r="P13" s="19">
        <v>0</v>
      </c>
    </row>
    <row r="14" spans="2:16" ht="25.5" x14ac:dyDescent="0.25">
      <c r="C14" s="16" t="s">
        <v>221</v>
      </c>
      <c r="D14" s="19">
        <v>0</v>
      </c>
      <c r="E14" s="19">
        <v>0</v>
      </c>
      <c r="F14" s="19">
        <v>0</v>
      </c>
      <c r="G14" s="19">
        <v>0</v>
      </c>
      <c r="H14" s="19">
        <v>1</v>
      </c>
      <c r="I14" s="19">
        <v>0</v>
      </c>
      <c r="J14" s="19">
        <v>1</v>
      </c>
      <c r="K14" s="19">
        <v>0</v>
      </c>
      <c r="L14" s="19">
        <v>0</v>
      </c>
      <c r="M14" s="19">
        <v>0</v>
      </c>
      <c r="N14" s="19">
        <v>0</v>
      </c>
      <c r="O14" s="19">
        <v>0</v>
      </c>
      <c r="P14" s="19">
        <v>0</v>
      </c>
    </row>
    <row r="15" spans="2:16" ht="25.5" x14ac:dyDescent="0.25">
      <c r="C15" s="16" t="s">
        <v>222</v>
      </c>
      <c r="D15" s="19">
        <v>0</v>
      </c>
      <c r="E15" s="19">
        <v>2</v>
      </c>
      <c r="F15" s="19">
        <v>1</v>
      </c>
      <c r="G15" s="19">
        <v>0</v>
      </c>
      <c r="H15" s="19">
        <v>0</v>
      </c>
      <c r="I15" s="19">
        <v>0</v>
      </c>
      <c r="J15" s="19">
        <v>0</v>
      </c>
      <c r="K15" s="19">
        <v>0</v>
      </c>
      <c r="L15" s="19">
        <v>2</v>
      </c>
      <c r="M15" s="19">
        <v>0</v>
      </c>
      <c r="N15" s="19">
        <v>0</v>
      </c>
      <c r="O15" s="19">
        <v>0</v>
      </c>
      <c r="P15" s="19">
        <v>0</v>
      </c>
    </row>
    <row r="16" spans="2:16" ht="25.5" x14ac:dyDescent="0.25">
      <c r="C16" s="16" t="s">
        <v>223</v>
      </c>
      <c r="D16" s="19">
        <v>0</v>
      </c>
      <c r="E16" s="19">
        <v>0</v>
      </c>
      <c r="F16" s="19">
        <v>0</v>
      </c>
      <c r="G16" s="19">
        <v>0</v>
      </c>
      <c r="H16" s="19">
        <v>1</v>
      </c>
      <c r="I16" s="19">
        <v>0</v>
      </c>
      <c r="J16" s="19">
        <v>0</v>
      </c>
      <c r="K16" s="19">
        <v>0</v>
      </c>
      <c r="L16" s="19">
        <v>0</v>
      </c>
      <c r="M16" s="19">
        <v>0</v>
      </c>
      <c r="N16" s="19">
        <v>0</v>
      </c>
      <c r="O16" s="19">
        <v>0</v>
      </c>
      <c r="P16" s="19">
        <v>0</v>
      </c>
    </row>
    <row r="17" spans="3:16" x14ac:dyDescent="0.25">
      <c r="C17" s="16" t="s">
        <v>224</v>
      </c>
      <c r="D17" s="19">
        <v>0</v>
      </c>
      <c r="E17" s="19">
        <v>0</v>
      </c>
      <c r="F17" s="19">
        <v>0</v>
      </c>
      <c r="G17" s="19">
        <v>0</v>
      </c>
      <c r="H17" s="19">
        <v>0</v>
      </c>
      <c r="I17" s="19">
        <v>0</v>
      </c>
      <c r="J17" s="19">
        <v>0</v>
      </c>
      <c r="K17" s="19">
        <v>0</v>
      </c>
      <c r="L17" s="19">
        <v>0</v>
      </c>
      <c r="M17" s="19">
        <v>0</v>
      </c>
      <c r="N17" s="19">
        <v>0</v>
      </c>
      <c r="O17" s="19">
        <v>0</v>
      </c>
      <c r="P17" s="19">
        <v>0</v>
      </c>
    </row>
    <row r="18" spans="3:16" ht="25.5" x14ac:dyDescent="0.25">
      <c r="C18" s="16" t="s">
        <v>225</v>
      </c>
      <c r="D18" s="19">
        <v>0</v>
      </c>
      <c r="E18" s="19">
        <v>0</v>
      </c>
      <c r="F18" s="19">
        <v>0</v>
      </c>
      <c r="G18" s="19">
        <v>0</v>
      </c>
      <c r="H18" s="19">
        <v>0</v>
      </c>
      <c r="I18" s="19">
        <v>0</v>
      </c>
      <c r="J18" s="19">
        <v>0</v>
      </c>
      <c r="K18" s="19">
        <v>0</v>
      </c>
      <c r="L18" s="19">
        <v>0</v>
      </c>
      <c r="M18" s="19">
        <v>0</v>
      </c>
      <c r="N18" s="19">
        <v>0</v>
      </c>
      <c r="O18" s="19">
        <v>0</v>
      </c>
      <c r="P18" s="19">
        <v>0</v>
      </c>
    </row>
    <row r="19" spans="3:16" x14ac:dyDescent="0.25">
      <c r="C19" s="16" t="s">
        <v>226</v>
      </c>
      <c r="D19" s="19">
        <v>0</v>
      </c>
      <c r="E19" s="19">
        <v>0</v>
      </c>
      <c r="F19" s="19">
        <v>0</v>
      </c>
      <c r="G19" s="19">
        <v>0</v>
      </c>
      <c r="H19" s="19">
        <v>0</v>
      </c>
      <c r="I19" s="19">
        <v>0</v>
      </c>
      <c r="J19" s="19">
        <v>3</v>
      </c>
      <c r="K19" s="19">
        <v>0</v>
      </c>
      <c r="L19" s="19">
        <v>0</v>
      </c>
      <c r="M19" s="19">
        <v>0</v>
      </c>
      <c r="N19" s="19">
        <v>0</v>
      </c>
      <c r="O19" s="19">
        <v>0</v>
      </c>
      <c r="P19" s="19">
        <v>0</v>
      </c>
    </row>
    <row r="20" spans="3:16" x14ac:dyDescent="0.25">
      <c r="C20" s="16" t="s">
        <v>227</v>
      </c>
      <c r="D20" s="19">
        <v>0</v>
      </c>
      <c r="E20" s="19">
        <v>0</v>
      </c>
      <c r="F20" s="19">
        <v>0</v>
      </c>
      <c r="G20" s="19">
        <v>0</v>
      </c>
      <c r="H20" s="19">
        <v>0</v>
      </c>
      <c r="I20" s="19">
        <v>0</v>
      </c>
      <c r="J20" s="19">
        <v>0</v>
      </c>
      <c r="K20" s="19">
        <v>0</v>
      </c>
      <c r="L20" s="19">
        <v>0</v>
      </c>
      <c r="M20" s="19">
        <v>0</v>
      </c>
      <c r="N20" s="19">
        <v>0</v>
      </c>
      <c r="O20" s="19">
        <v>0</v>
      </c>
      <c r="P20" s="19">
        <v>0</v>
      </c>
    </row>
    <row r="21" spans="3:16" x14ac:dyDescent="0.25"/>
    <row r="22" spans="3:16" ht="12.75" customHeight="1" x14ac:dyDescent="0.25">
      <c r="C22" s="100" t="s">
        <v>528</v>
      </c>
      <c r="D22" s="100"/>
      <c r="E22" s="100"/>
    </row>
    <row r="23" spans="3:16" ht="4.5" customHeight="1" x14ac:dyDescent="0.25">
      <c r="C23" s="50"/>
      <c r="D23" s="50"/>
      <c r="E23" s="50"/>
    </row>
    <row r="24" spans="3:16" x14ac:dyDescent="0.25">
      <c r="C24" s="15" t="s">
        <v>7</v>
      </c>
      <c r="D24" s="15" t="s">
        <v>40</v>
      </c>
      <c r="E24" s="15" t="s">
        <v>51</v>
      </c>
      <c r="G24" s="113" t="s">
        <v>529</v>
      </c>
      <c r="H24" s="113"/>
      <c r="I24" s="113"/>
      <c r="J24" s="113"/>
    </row>
    <row r="25" spans="3:16" ht="12.75" customHeight="1" x14ac:dyDescent="0.25">
      <c r="C25" s="18" t="s">
        <v>41</v>
      </c>
      <c r="D25" s="19">
        <v>9</v>
      </c>
      <c r="E25" s="24">
        <f>D25/$D$27</f>
        <v>0.39130434782608697</v>
      </c>
      <c r="G25" s="82" t="s">
        <v>228</v>
      </c>
      <c r="H25" s="82"/>
      <c r="I25" s="82"/>
      <c r="J25" s="82"/>
    </row>
    <row r="26" spans="3:16" x14ac:dyDescent="0.25">
      <c r="C26" s="18" t="s">
        <v>42</v>
      </c>
      <c r="D26" s="19">
        <v>14</v>
      </c>
      <c r="E26" s="24">
        <f>D26/$D$27</f>
        <v>0.60869565217391308</v>
      </c>
      <c r="G26" s="82"/>
      <c r="H26" s="82"/>
      <c r="I26" s="82"/>
      <c r="J26" s="82"/>
    </row>
    <row r="27" spans="3:16" x14ac:dyDescent="0.25">
      <c r="C27" s="26" t="s">
        <v>6</v>
      </c>
      <c r="D27" s="20">
        <f>SUM(D25:D26)</f>
        <v>23</v>
      </c>
      <c r="E27" s="22">
        <f>SUM(E25:E26)</f>
        <v>1</v>
      </c>
      <c r="G27" s="82"/>
      <c r="H27" s="82"/>
      <c r="I27" s="82"/>
      <c r="J27" s="82"/>
    </row>
    <row r="28" spans="3:16" x14ac:dyDescent="0.25"/>
    <row r="29" spans="3:16" x14ac:dyDescent="0.25">
      <c r="G29" s="97" t="s">
        <v>530</v>
      </c>
      <c r="H29" s="97"/>
      <c r="I29" s="97"/>
    </row>
    <row r="30" spans="3:16" ht="3" customHeight="1" x14ac:dyDescent="0.25">
      <c r="G30" s="50"/>
      <c r="H30" s="50"/>
      <c r="I30" s="50"/>
    </row>
    <row r="31" spans="3:16" x14ac:dyDescent="0.25">
      <c r="G31" s="15" t="s">
        <v>7</v>
      </c>
      <c r="H31" s="15" t="s">
        <v>40</v>
      </c>
      <c r="I31" s="15" t="s">
        <v>51</v>
      </c>
    </row>
    <row r="32" spans="3:16" x14ac:dyDescent="0.25">
      <c r="G32" s="18" t="s">
        <v>41</v>
      </c>
      <c r="H32" s="19">
        <v>8</v>
      </c>
      <c r="I32" s="24">
        <f>H32/$H$34</f>
        <v>0.88888888888888884</v>
      </c>
    </row>
    <row r="33" spans="3:9" x14ac:dyDescent="0.25">
      <c r="G33" s="18" t="s">
        <v>42</v>
      </c>
      <c r="H33" s="19">
        <v>1</v>
      </c>
      <c r="I33" s="24">
        <f>H33/$H$34</f>
        <v>0.1111111111111111</v>
      </c>
    </row>
    <row r="34" spans="3:9" x14ac:dyDescent="0.25">
      <c r="G34" s="26" t="s">
        <v>6</v>
      </c>
      <c r="H34" s="20">
        <f>SUM(H32:H33)</f>
        <v>9</v>
      </c>
      <c r="I34" s="22">
        <f>SUM(I32:I33)</f>
        <v>1</v>
      </c>
    </row>
    <row r="35" spans="3:9" x14ac:dyDescent="0.25"/>
    <row r="36" spans="3:9" s="107" customFormat="1" x14ac:dyDescent="0.25">
      <c r="C36" s="97" t="s">
        <v>531</v>
      </c>
      <c r="D36" s="97"/>
      <c r="E36" s="97"/>
      <c r="G36" s="97" t="s">
        <v>532</v>
      </c>
      <c r="H36" s="97"/>
      <c r="I36" s="97"/>
    </row>
    <row r="37" spans="3:9" ht="3.75" customHeight="1" x14ac:dyDescent="0.25">
      <c r="C37" s="50"/>
      <c r="D37" s="50"/>
      <c r="E37" s="50"/>
      <c r="G37" s="50"/>
      <c r="H37" s="50"/>
      <c r="I37" s="50"/>
    </row>
    <row r="38" spans="3:9" x14ac:dyDescent="0.25">
      <c r="C38" s="15" t="s">
        <v>7</v>
      </c>
      <c r="D38" s="15" t="s">
        <v>40</v>
      </c>
      <c r="E38" s="15" t="s">
        <v>51</v>
      </c>
      <c r="G38" s="15" t="s">
        <v>7</v>
      </c>
      <c r="H38" s="15" t="s">
        <v>40</v>
      </c>
      <c r="I38" s="15" t="s">
        <v>51</v>
      </c>
    </row>
    <row r="39" spans="3:9" x14ac:dyDescent="0.25">
      <c r="C39" s="18" t="s">
        <v>41</v>
      </c>
      <c r="D39" s="19">
        <v>11</v>
      </c>
      <c r="E39" s="24">
        <f>D39/$D$41</f>
        <v>0.47826086956521741</v>
      </c>
      <c r="G39" s="18" t="s">
        <v>41</v>
      </c>
      <c r="H39" s="19">
        <v>11</v>
      </c>
      <c r="I39" s="24">
        <f>H39/$H$41</f>
        <v>1</v>
      </c>
    </row>
    <row r="40" spans="3:9" x14ac:dyDescent="0.25">
      <c r="C40" s="18" t="s">
        <v>42</v>
      </c>
      <c r="D40" s="19">
        <v>12</v>
      </c>
      <c r="E40" s="24">
        <f>D40/$D$41</f>
        <v>0.52173913043478259</v>
      </c>
      <c r="G40" s="18" t="s">
        <v>42</v>
      </c>
      <c r="H40" s="19">
        <v>0</v>
      </c>
      <c r="I40" s="24">
        <f>H40/$H$41</f>
        <v>0</v>
      </c>
    </row>
    <row r="41" spans="3:9" x14ac:dyDescent="0.25">
      <c r="C41" s="26" t="s">
        <v>6</v>
      </c>
      <c r="D41" s="20">
        <f>SUM(D39:D40)</f>
        <v>23</v>
      </c>
      <c r="E41" s="22">
        <f>SUM(E39:E40)</f>
        <v>1</v>
      </c>
      <c r="G41" s="26" t="s">
        <v>6</v>
      </c>
      <c r="H41" s="20">
        <f>SUM(H39:H40)</f>
        <v>11</v>
      </c>
      <c r="I41" s="22">
        <f>SUM(I39:I40)</f>
        <v>1</v>
      </c>
    </row>
    <row r="42" spans="3:9" x14ac:dyDescent="0.25"/>
    <row r="43" spans="3:9" x14ac:dyDescent="0.25">
      <c r="C43" s="101" t="s">
        <v>533</v>
      </c>
      <c r="D43" s="101"/>
      <c r="E43" s="101"/>
    </row>
    <row r="44" spans="3:9" ht="4.5" customHeight="1" x14ac:dyDescent="0.25">
      <c r="C44" s="23"/>
      <c r="D44" s="23"/>
      <c r="E44" s="23"/>
    </row>
    <row r="45" spans="3:9" x14ac:dyDescent="0.25">
      <c r="C45" s="15" t="s">
        <v>7</v>
      </c>
      <c r="D45" s="15" t="s">
        <v>40</v>
      </c>
      <c r="E45" s="15" t="s">
        <v>51</v>
      </c>
    </row>
    <row r="46" spans="3:9" x14ac:dyDescent="0.25">
      <c r="C46" s="18" t="s">
        <v>229</v>
      </c>
      <c r="D46" s="19">
        <v>8</v>
      </c>
      <c r="E46" s="24">
        <f>D46/$D$48</f>
        <v>0.88888888888888884</v>
      </c>
    </row>
    <row r="47" spans="3:9" x14ac:dyDescent="0.25">
      <c r="C47" s="18" t="s">
        <v>230</v>
      </c>
      <c r="D47" s="19">
        <v>1</v>
      </c>
      <c r="E47" s="24">
        <f>D47/$D$48</f>
        <v>0.1111111111111111</v>
      </c>
    </row>
    <row r="48" spans="3:9" x14ac:dyDescent="0.25">
      <c r="C48" s="26" t="s">
        <v>6</v>
      </c>
      <c r="D48" s="20">
        <f>SUM(D46:D47)</f>
        <v>9</v>
      </c>
      <c r="E48" s="22">
        <f>SUM(E46:E47)</f>
        <v>1</v>
      </c>
    </row>
    <row r="49" spans="3:5" ht="12.75" customHeight="1" x14ac:dyDescent="0.25">
      <c r="C49" s="83" t="s">
        <v>231</v>
      </c>
      <c r="D49" s="83"/>
      <c r="E49" s="83"/>
    </row>
    <row r="50" spans="3:5" x14ac:dyDescent="0.25">
      <c r="C50" s="70"/>
      <c r="D50" s="70"/>
      <c r="E50" s="70"/>
    </row>
    <row r="51" spans="3:5" x14ac:dyDescent="0.25"/>
    <row r="52" spans="3:5" x14ac:dyDescent="0.25">
      <c r="C52" s="101" t="s">
        <v>534</v>
      </c>
      <c r="D52" s="101"/>
      <c r="E52" s="101"/>
    </row>
    <row r="53" spans="3:5" ht="3.75" customHeight="1" x14ac:dyDescent="0.25">
      <c r="C53" s="23"/>
      <c r="D53" s="23"/>
      <c r="E53" s="23"/>
    </row>
    <row r="54" spans="3:5" x14ac:dyDescent="0.25">
      <c r="C54" s="15" t="s">
        <v>238</v>
      </c>
      <c r="D54" s="15" t="s">
        <v>40</v>
      </c>
      <c r="E54" s="15" t="s">
        <v>51</v>
      </c>
    </row>
    <row r="55" spans="3:5" ht="25.5" x14ac:dyDescent="0.25">
      <c r="C55" s="16" t="s">
        <v>232</v>
      </c>
      <c r="D55" s="19">
        <v>9</v>
      </c>
      <c r="E55" s="21">
        <f>D55/11</f>
        <v>0.81818181818181823</v>
      </c>
    </row>
    <row r="56" spans="3:5" x14ac:dyDescent="0.25">
      <c r="C56" s="16" t="s">
        <v>233</v>
      </c>
      <c r="D56" s="19">
        <v>5</v>
      </c>
      <c r="E56" s="21">
        <f t="shared" ref="E56:E61" si="0">D56/11</f>
        <v>0.45454545454545453</v>
      </c>
    </row>
    <row r="57" spans="3:5" ht="25.5" x14ac:dyDescent="0.25">
      <c r="C57" s="16" t="s">
        <v>234</v>
      </c>
      <c r="D57" s="19">
        <v>7</v>
      </c>
      <c r="E57" s="21">
        <f t="shared" si="0"/>
        <v>0.63636363636363635</v>
      </c>
    </row>
    <row r="58" spans="3:5" x14ac:dyDescent="0.25">
      <c r="C58" s="16" t="s">
        <v>235</v>
      </c>
      <c r="D58" s="19">
        <v>9</v>
      </c>
      <c r="E58" s="21">
        <f t="shared" si="0"/>
        <v>0.81818181818181823</v>
      </c>
    </row>
    <row r="59" spans="3:5" ht="25.5" x14ac:dyDescent="0.25">
      <c r="C59" s="16" t="s">
        <v>236</v>
      </c>
      <c r="D59" s="19">
        <v>10</v>
      </c>
      <c r="E59" s="21">
        <f t="shared" si="0"/>
        <v>0.90909090909090906</v>
      </c>
    </row>
    <row r="60" spans="3:5" ht="25.5" x14ac:dyDescent="0.25">
      <c r="C60" s="16" t="s">
        <v>237</v>
      </c>
      <c r="D60" s="19">
        <v>11</v>
      </c>
      <c r="E60" s="21">
        <f t="shared" si="0"/>
        <v>1</v>
      </c>
    </row>
    <row r="61" spans="3:5" x14ac:dyDescent="0.25">
      <c r="C61" s="16" t="s">
        <v>93</v>
      </c>
      <c r="D61" s="19">
        <v>0</v>
      </c>
      <c r="E61" s="21">
        <f t="shared" si="0"/>
        <v>0</v>
      </c>
    </row>
    <row r="62" spans="3:5" x14ac:dyDescent="0.25"/>
    <row r="63" spans="3:5" x14ac:dyDescent="0.25">
      <c r="C63" s="101" t="s">
        <v>535</v>
      </c>
      <c r="D63" s="101"/>
      <c r="E63" s="101"/>
    </row>
    <row r="64" spans="3:5" ht="4.5" customHeight="1" x14ac:dyDescent="0.25">
      <c r="C64" s="23"/>
      <c r="D64" s="23"/>
      <c r="E64" s="23"/>
    </row>
    <row r="65" spans="3:5" x14ac:dyDescent="0.25">
      <c r="C65" s="15" t="s">
        <v>7</v>
      </c>
      <c r="D65" s="15" t="s">
        <v>40</v>
      </c>
      <c r="E65" s="15" t="s">
        <v>51</v>
      </c>
    </row>
    <row r="66" spans="3:5" x14ac:dyDescent="0.25">
      <c r="C66" s="18" t="s">
        <v>239</v>
      </c>
      <c r="D66" s="19">
        <v>3</v>
      </c>
      <c r="E66" s="21">
        <f>D66/$D$70</f>
        <v>0.25</v>
      </c>
    </row>
    <row r="67" spans="3:5" x14ac:dyDescent="0.25">
      <c r="C67" s="18" t="s">
        <v>240</v>
      </c>
      <c r="D67" s="19">
        <v>1</v>
      </c>
      <c r="E67" s="21">
        <f t="shared" ref="E67:E69" si="1">D67/$D$70</f>
        <v>8.3333333333333329E-2</v>
      </c>
    </row>
    <row r="68" spans="3:5" x14ac:dyDescent="0.25">
      <c r="C68" s="18" t="s">
        <v>241</v>
      </c>
      <c r="D68" s="19">
        <v>5</v>
      </c>
      <c r="E68" s="21">
        <f t="shared" si="1"/>
        <v>0.41666666666666669</v>
      </c>
    </row>
    <row r="69" spans="3:5" x14ac:dyDescent="0.25">
      <c r="C69" s="18" t="s">
        <v>242</v>
      </c>
      <c r="D69" s="19">
        <v>3</v>
      </c>
      <c r="E69" s="21">
        <f t="shared" si="1"/>
        <v>0.25</v>
      </c>
    </row>
    <row r="70" spans="3:5" x14ac:dyDescent="0.25">
      <c r="C70" s="26" t="s">
        <v>6</v>
      </c>
      <c r="D70" s="20">
        <f>SUM(D66:D69)</f>
        <v>12</v>
      </c>
      <c r="E70" s="22">
        <f>SUM(E66:E69)</f>
        <v>1</v>
      </c>
    </row>
    <row r="71" spans="3:5" x14ac:dyDescent="0.25"/>
    <row r="72" spans="3:5" x14ac:dyDescent="0.25">
      <c r="C72" s="101" t="s">
        <v>536</v>
      </c>
      <c r="D72" s="101"/>
      <c r="E72" s="101"/>
    </row>
    <row r="73" spans="3:5" ht="4.5" customHeight="1" x14ac:dyDescent="0.25">
      <c r="C73" s="23"/>
      <c r="D73" s="23"/>
      <c r="E73" s="23"/>
    </row>
    <row r="74" spans="3:5" x14ac:dyDescent="0.25">
      <c r="C74" s="15" t="s">
        <v>7</v>
      </c>
      <c r="D74" s="15" t="s">
        <v>40</v>
      </c>
      <c r="E74" s="15" t="s">
        <v>51</v>
      </c>
    </row>
    <row r="75" spans="3:5" ht="25.5" x14ac:dyDescent="0.25">
      <c r="C75" s="16" t="s">
        <v>243</v>
      </c>
      <c r="D75" s="19">
        <v>20</v>
      </c>
      <c r="E75" s="21">
        <f>D75/23</f>
        <v>0.86956521739130432</v>
      </c>
    </row>
    <row r="76" spans="3:5" ht="25.5" x14ac:dyDescent="0.25">
      <c r="C76" s="16" t="s">
        <v>244</v>
      </c>
      <c r="D76" s="19">
        <v>23</v>
      </c>
      <c r="E76" s="21">
        <f t="shared" ref="E76:E81" si="2">D76/23</f>
        <v>1</v>
      </c>
    </row>
    <row r="77" spans="3:5" ht="25.5" x14ac:dyDescent="0.25">
      <c r="C77" s="16" t="s">
        <v>245</v>
      </c>
      <c r="D77" s="19">
        <v>22</v>
      </c>
      <c r="E77" s="21">
        <f t="shared" si="2"/>
        <v>0.95652173913043481</v>
      </c>
    </row>
    <row r="78" spans="3:5" ht="25.5" x14ac:dyDescent="0.25">
      <c r="C78" s="16" t="s">
        <v>246</v>
      </c>
      <c r="D78" s="19">
        <v>20</v>
      </c>
      <c r="E78" s="21">
        <f t="shared" si="2"/>
        <v>0.86956521739130432</v>
      </c>
    </row>
    <row r="79" spans="3:5" x14ac:dyDescent="0.25">
      <c r="C79" s="16" t="s">
        <v>247</v>
      </c>
      <c r="D79" s="19">
        <v>23</v>
      </c>
      <c r="E79" s="21">
        <f t="shared" si="2"/>
        <v>1</v>
      </c>
    </row>
    <row r="80" spans="3:5" ht="25.5" x14ac:dyDescent="0.25">
      <c r="C80" s="16" t="s">
        <v>248</v>
      </c>
      <c r="D80" s="19">
        <v>23</v>
      </c>
      <c r="E80" s="21">
        <f t="shared" si="2"/>
        <v>1</v>
      </c>
    </row>
    <row r="81" spans="3:6" ht="25.5" x14ac:dyDescent="0.25">
      <c r="C81" s="16" t="s">
        <v>249</v>
      </c>
      <c r="D81" s="19">
        <v>21</v>
      </c>
      <c r="E81" s="21">
        <f t="shared" si="2"/>
        <v>0.91304347826086951</v>
      </c>
    </row>
    <row r="82" spans="3:6" x14ac:dyDescent="0.25"/>
    <row r="83" spans="3:6" ht="12.75" customHeight="1" x14ac:dyDescent="0.25">
      <c r="C83" s="97" t="s">
        <v>537</v>
      </c>
      <c r="D83" s="97"/>
      <c r="E83" s="97"/>
      <c r="F83" s="97"/>
    </row>
    <row r="84" spans="3:6" ht="4.5" customHeight="1" x14ac:dyDescent="0.25">
      <c r="C84" s="50"/>
      <c r="D84" s="50"/>
      <c r="E84" s="50"/>
      <c r="F84" s="50"/>
    </row>
    <row r="85" spans="3:6" ht="25.5" x14ac:dyDescent="0.25">
      <c r="C85" s="78" t="s">
        <v>250</v>
      </c>
      <c r="D85" s="79"/>
      <c r="E85" s="15" t="s">
        <v>40</v>
      </c>
      <c r="F85" s="15" t="s">
        <v>51</v>
      </c>
    </row>
    <row r="86" spans="3:6" x14ac:dyDescent="0.25">
      <c r="C86" s="84" t="s">
        <v>251</v>
      </c>
      <c r="D86" s="85"/>
      <c r="E86" s="19">
        <v>18</v>
      </c>
      <c r="F86" s="21">
        <f>E86/23</f>
        <v>0.78260869565217395</v>
      </c>
    </row>
    <row r="87" spans="3:6" ht="12.75" customHeight="1" x14ac:dyDescent="0.25">
      <c r="C87" s="84" t="s">
        <v>252</v>
      </c>
      <c r="D87" s="85"/>
      <c r="E87" s="19">
        <v>16</v>
      </c>
      <c r="F87" s="21">
        <f t="shared" ref="F87:F97" si="3">E87/23</f>
        <v>0.69565217391304346</v>
      </c>
    </row>
    <row r="88" spans="3:6" ht="12.75" customHeight="1" x14ac:dyDescent="0.25">
      <c r="C88" s="84" t="s">
        <v>253</v>
      </c>
      <c r="D88" s="85"/>
      <c r="E88" s="19">
        <v>13</v>
      </c>
      <c r="F88" s="21">
        <f t="shared" si="3"/>
        <v>0.56521739130434778</v>
      </c>
    </row>
    <row r="89" spans="3:6" x14ac:dyDescent="0.25">
      <c r="C89" s="84" t="s">
        <v>254</v>
      </c>
      <c r="D89" s="85"/>
      <c r="E89" s="19">
        <v>16</v>
      </c>
      <c r="F89" s="21">
        <f t="shared" si="3"/>
        <v>0.69565217391304346</v>
      </c>
    </row>
    <row r="90" spans="3:6" x14ac:dyDescent="0.25">
      <c r="C90" s="84" t="s">
        <v>255</v>
      </c>
      <c r="D90" s="85"/>
      <c r="E90" s="19">
        <v>13</v>
      </c>
      <c r="F90" s="21">
        <f t="shared" si="3"/>
        <v>0.56521739130434778</v>
      </c>
    </row>
    <row r="91" spans="3:6" ht="25.5" customHeight="1" x14ac:dyDescent="0.25">
      <c r="C91" s="84" t="s">
        <v>256</v>
      </c>
      <c r="D91" s="85"/>
      <c r="E91" s="19">
        <v>16</v>
      </c>
      <c r="F91" s="21">
        <f t="shared" si="3"/>
        <v>0.69565217391304346</v>
      </c>
    </row>
    <row r="92" spans="3:6" ht="25.5" customHeight="1" x14ac:dyDescent="0.25">
      <c r="C92" s="84" t="s">
        <v>257</v>
      </c>
      <c r="D92" s="85"/>
      <c r="E92" s="19">
        <v>17</v>
      </c>
      <c r="F92" s="21">
        <f t="shared" si="3"/>
        <v>0.73913043478260865</v>
      </c>
    </row>
    <row r="93" spans="3:6" ht="25.5" customHeight="1" x14ac:dyDescent="0.25">
      <c r="C93" s="84" t="s">
        <v>258</v>
      </c>
      <c r="D93" s="85"/>
      <c r="E93" s="19">
        <v>16</v>
      </c>
      <c r="F93" s="21">
        <f t="shared" si="3"/>
        <v>0.69565217391304346</v>
      </c>
    </row>
    <row r="94" spans="3:6" ht="25.5" customHeight="1" x14ac:dyDescent="0.25">
      <c r="C94" s="84" t="s">
        <v>259</v>
      </c>
      <c r="D94" s="85"/>
      <c r="E94" s="19">
        <v>15</v>
      </c>
      <c r="F94" s="21">
        <f t="shared" si="3"/>
        <v>0.65217391304347827</v>
      </c>
    </row>
    <row r="95" spans="3:6" x14ac:dyDescent="0.25">
      <c r="C95" s="84" t="s">
        <v>260</v>
      </c>
      <c r="D95" s="85"/>
      <c r="E95" s="19">
        <v>15</v>
      </c>
      <c r="F95" s="21">
        <f t="shared" si="3"/>
        <v>0.65217391304347827</v>
      </c>
    </row>
    <row r="96" spans="3:6" ht="25.5" customHeight="1" x14ac:dyDescent="0.25">
      <c r="C96" s="84" t="s">
        <v>261</v>
      </c>
      <c r="D96" s="85"/>
      <c r="E96" s="19">
        <v>20</v>
      </c>
      <c r="F96" s="21">
        <f t="shared" si="3"/>
        <v>0.86956521739130432</v>
      </c>
    </row>
    <row r="97" spans="3:6" x14ac:dyDescent="0.25">
      <c r="C97" s="84" t="s">
        <v>262</v>
      </c>
      <c r="D97" s="85"/>
      <c r="E97" s="19">
        <v>3</v>
      </c>
      <c r="F97" s="21">
        <f t="shared" si="3"/>
        <v>0.13043478260869565</v>
      </c>
    </row>
    <row r="98" spans="3:6" x14ac:dyDescent="0.25">
      <c r="C98" s="72" t="s">
        <v>263</v>
      </c>
      <c r="D98" s="72"/>
      <c r="E98" s="72"/>
      <c r="F98" s="72"/>
    </row>
    <row r="99" spans="3:6" x14ac:dyDescent="0.25">
      <c r="C99" s="73"/>
      <c r="D99" s="73"/>
      <c r="E99" s="73"/>
      <c r="F99" s="73"/>
    </row>
    <row r="100" spans="3:6" x14ac:dyDescent="0.25">
      <c r="C100" s="73"/>
      <c r="D100" s="73"/>
      <c r="E100" s="73"/>
      <c r="F100" s="73"/>
    </row>
    <row r="101" spans="3:6" x14ac:dyDescent="0.25"/>
    <row r="102" spans="3:6" x14ac:dyDescent="0.25">
      <c r="C102" s="100" t="s">
        <v>538</v>
      </c>
      <c r="D102" s="100"/>
      <c r="E102" s="100"/>
      <c r="F102" s="41"/>
    </row>
    <row r="103" spans="3:6" ht="5.25" customHeight="1" x14ac:dyDescent="0.25">
      <c r="C103" s="50"/>
      <c r="D103" s="50"/>
      <c r="E103" s="50"/>
      <c r="F103" s="41"/>
    </row>
    <row r="104" spans="3:6" x14ac:dyDescent="0.25">
      <c r="C104" s="15" t="s">
        <v>7</v>
      </c>
      <c r="D104" s="15" t="s">
        <v>264</v>
      </c>
      <c r="E104" s="15" t="s">
        <v>51</v>
      </c>
    </row>
    <row r="105" spans="3:6" x14ac:dyDescent="0.25">
      <c r="C105" s="16" t="s">
        <v>0</v>
      </c>
      <c r="D105" s="54">
        <v>2664</v>
      </c>
      <c r="E105" s="57">
        <f>D105/$D$112</f>
        <v>0.91925465838509313</v>
      </c>
    </row>
    <row r="106" spans="3:6" x14ac:dyDescent="0.25">
      <c r="C106" s="16" t="s">
        <v>1</v>
      </c>
      <c r="D106" s="54">
        <v>109</v>
      </c>
      <c r="E106" s="57">
        <f t="shared" ref="E106:E111" si="4">D106/$D$112</f>
        <v>3.761214630779848E-2</v>
      </c>
    </row>
    <row r="107" spans="3:6" x14ac:dyDescent="0.25">
      <c r="C107" s="16" t="s">
        <v>2</v>
      </c>
      <c r="D107" s="54">
        <v>49</v>
      </c>
      <c r="E107" s="57">
        <f t="shared" si="4"/>
        <v>1.6908212560386472E-2</v>
      </c>
    </row>
    <row r="108" spans="3:6" ht="25.5" x14ac:dyDescent="0.25">
      <c r="C108" s="16" t="s">
        <v>3</v>
      </c>
      <c r="D108" s="54">
        <v>0</v>
      </c>
      <c r="E108" s="57">
        <f t="shared" si="4"/>
        <v>0</v>
      </c>
    </row>
    <row r="109" spans="3:6" x14ac:dyDescent="0.25">
      <c r="C109" s="16" t="s">
        <v>4</v>
      </c>
      <c r="D109" s="54">
        <v>0</v>
      </c>
      <c r="E109" s="57">
        <f t="shared" si="4"/>
        <v>0</v>
      </c>
    </row>
    <row r="110" spans="3:6" ht="25.5" x14ac:dyDescent="0.25">
      <c r="C110" s="16" t="s">
        <v>5</v>
      </c>
      <c r="D110" s="54">
        <v>68</v>
      </c>
      <c r="E110" s="57">
        <f t="shared" si="4"/>
        <v>2.3464458247066944E-2</v>
      </c>
    </row>
    <row r="111" spans="3:6" x14ac:dyDescent="0.25">
      <c r="C111" s="16" t="s">
        <v>266</v>
      </c>
      <c r="D111" s="54">
        <v>8</v>
      </c>
      <c r="E111" s="57">
        <f t="shared" si="4"/>
        <v>2.7605244996549345E-3</v>
      </c>
    </row>
    <row r="112" spans="3:6" x14ac:dyDescent="0.25">
      <c r="C112" s="52" t="s">
        <v>265</v>
      </c>
      <c r="D112" s="55">
        <f>SUM(D105:D111)</f>
        <v>2898</v>
      </c>
      <c r="E112" s="22">
        <f>SUM(E105:E111)</f>
        <v>1</v>
      </c>
    </row>
    <row r="113" spans="3:6" ht="12.75" customHeight="1" x14ac:dyDescent="0.25">
      <c r="C113" s="73" t="s">
        <v>267</v>
      </c>
      <c r="D113" s="73"/>
      <c r="E113" s="73"/>
      <c r="F113" s="73"/>
    </row>
    <row r="114" spans="3:6" x14ac:dyDescent="0.25">
      <c r="C114" s="73"/>
      <c r="D114" s="73"/>
      <c r="E114" s="73"/>
      <c r="F114" s="73"/>
    </row>
    <row r="115" spans="3:6" x14ac:dyDescent="0.25">
      <c r="C115" s="73"/>
      <c r="D115" s="73"/>
      <c r="E115" s="73"/>
      <c r="F115" s="73"/>
    </row>
    <row r="116" spans="3:6" x14ac:dyDescent="0.25">
      <c r="C116" s="73"/>
      <c r="D116" s="73"/>
      <c r="E116" s="73"/>
      <c r="F116" s="73"/>
    </row>
    <row r="117" spans="3:6" x14ac:dyDescent="0.25"/>
    <row r="118" spans="3:6" ht="12.75" customHeight="1" x14ac:dyDescent="0.25">
      <c r="C118" s="97" t="s">
        <v>539</v>
      </c>
      <c r="D118" s="97"/>
      <c r="E118" s="97"/>
    </row>
    <row r="119" spans="3:6" ht="4.5" customHeight="1" x14ac:dyDescent="0.25">
      <c r="C119" s="96"/>
      <c r="D119" s="96"/>
      <c r="E119" s="96"/>
    </row>
    <row r="120" spans="3:6" x14ac:dyDescent="0.25">
      <c r="C120" s="15" t="s">
        <v>268</v>
      </c>
      <c r="D120" s="15" t="s">
        <v>280</v>
      </c>
      <c r="E120" s="15" t="s">
        <v>51</v>
      </c>
    </row>
    <row r="121" spans="3:6" x14ac:dyDescent="0.25">
      <c r="C121" s="18" t="s">
        <v>269</v>
      </c>
      <c r="D121" s="54">
        <v>2650</v>
      </c>
      <c r="E121" s="21">
        <f>D121/$D$131</f>
        <v>0.16273642839597149</v>
      </c>
    </row>
    <row r="122" spans="3:6" x14ac:dyDescent="0.25">
      <c r="C122" s="18" t="s">
        <v>270</v>
      </c>
      <c r="D122" s="54">
        <v>631</v>
      </c>
      <c r="E122" s="21">
        <f t="shared" ref="E122:E130" si="5">D122/$D$131</f>
        <v>3.8749692950135105E-2</v>
      </c>
    </row>
    <row r="123" spans="3:6" ht="15.75" customHeight="1" x14ac:dyDescent="0.25">
      <c r="C123" s="18" t="s">
        <v>271</v>
      </c>
      <c r="D123" s="54">
        <v>147</v>
      </c>
      <c r="E123" s="21">
        <f t="shared" si="5"/>
        <v>9.027266028002948E-3</v>
      </c>
    </row>
    <row r="124" spans="3:6" x14ac:dyDescent="0.25">
      <c r="C124" s="18" t="s">
        <v>272</v>
      </c>
      <c r="D124" s="54">
        <v>668</v>
      </c>
      <c r="E124" s="21">
        <f t="shared" si="5"/>
        <v>4.1021861950380739E-2</v>
      </c>
    </row>
    <row r="125" spans="3:6" ht="25.5" x14ac:dyDescent="0.25">
      <c r="C125" s="18" t="s">
        <v>273</v>
      </c>
      <c r="D125" s="54">
        <v>6111</v>
      </c>
      <c r="E125" s="21">
        <f t="shared" si="5"/>
        <v>0.37527634487840827</v>
      </c>
    </row>
    <row r="126" spans="3:6" x14ac:dyDescent="0.25">
      <c r="C126" s="18" t="s">
        <v>274</v>
      </c>
      <c r="D126" s="54">
        <v>875</v>
      </c>
      <c r="E126" s="21">
        <f t="shared" si="5"/>
        <v>5.3733726357160401E-2</v>
      </c>
    </row>
    <row r="127" spans="3:6" x14ac:dyDescent="0.25">
      <c r="C127" s="18" t="s">
        <v>275</v>
      </c>
      <c r="D127" s="54">
        <v>291</v>
      </c>
      <c r="E127" s="21">
        <f t="shared" si="5"/>
        <v>1.787030213706706E-2</v>
      </c>
    </row>
    <row r="128" spans="3:6" x14ac:dyDescent="0.25">
      <c r="C128" s="18" t="s">
        <v>276</v>
      </c>
      <c r="D128" s="54">
        <v>3505</v>
      </c>
      <c r="E128" s="21">
        <f t="shared" si="5"/>
        <v>0.21524195529353968</v>
      </c>
    </row>
    <row r="129" spans="3:5" x14ac:dyDescent="0.25">
      <c r="C129" s="18" t="s">
        <v>277</v>
      </c>
      <c r="D129" s="54">
        <v>1284</v>
      </c>
      <c r="E129" s="21">
        <f t="shared" si="5"/>
        <v>7.8850405305821672E-2</v>
      </c>
    </row>
    <row r="130" spans="3:5" ht="25.5" x14ac:dyDescent="0.25">
      <c r="C130" s="18" t="s">
        <v>278</v>
      </c>
      <c r="D130" s="54">
        <v>122</v>
      </c>
      <c r="E130" s="21">
        <f t="shared" si="5"/>
        <v>7.4920167035126507E-3</v>
      </c>
    </row>
    <row r="131" spans="3:5" x14ac:dyDescent="0.25">
      <c r="C131" s="56" t="s">
        <v>279</v>
      </c>
      <c r="D131" s="55">
        <f>SUM(D121:D130)</f>
        <v>16284</v>
      </c>
      <c r="E131" s="22">
        <f>SUM(E121:E130)</f>
        <v>1</v>
      </c>
    </row>
    <row r="132" spans="3:5" x14ac:dyDescent="0.25">
      <c r="C132" s="72" t="s">
        <v>281</v>
      </c>
      <c r="D132" s="72"/>
      <c r="E132" s="72"/>
    </row>
    <row r="133" spans="3:5" x14ac:dyDescent="0.25">
      <c r="C133" s="73"/>
      <c r="D133" s="73"/>
      <c r="E133" s="73"/>
    </row>
    <row r="134" spans="3:5" x14ac:dyDescent="0.25">
      <c r="C134" s="73"/>
      <c r="D134" s="73"/>
      <c r="E134" s="73"/>
    </row>
    <row r="135" spans="3:5" x14ac:dyDescent="0.25"/>
    <row r="136" spans="3:5" x14ac:dyDescent="0.25">
      <c r="C136" s="97" t="s">
        <v>540</v>
      </c>
      <c r="D136" s="97"/>
      <c r="E136" s="97"/>
    </row>
    <row r="137" spans="3:5" ht="3.75" customHeight="1" x14ac:dyDescent="0.25">
      <c r="C137" s="50"/>
      <c r="D137" s="50"/>
      <c r="E137" s="50"/>
    </row>
    <row r="138" spans="3:5" x14ac:dyDescent="0.25">
      <c r="C138" s="15" t="s">
        <v>268</v>
      </c>
      <c r="D138" s="15" t="s">
        <v>280</v>
      </c>
      <c r="E138" s="15" t="s">
        <v>51</v>
      </c>
    </row>
    <row r="139" spans="3:5" ht="38.25" x14ac:dyDescent="0.25">
      <c r="C139" s="16" t="s">
        <v>282</v>
      </c>
      <c r="D139" s="54">
        <v>669</v>
      </c>
      <c r="E139" s="21">
        <f>D139/$D$142</f>
        <v>4.1083271923360351E-2</v>
      </c>
    </row>
    <row r="140" spans="3:5" ht="25.5" x14ac:dyDescent="0.25">
      <c r="C140" s="16" t="s">
        <v>283</v>
      </c>
      <c r="D140" s="54">
        <v>5271</v>
      </c>
      <c r="E140" s="21">
        <f t="shared" ref="E140:E141" si="6">D140/$D$142</f>
        <v>0.32369196757553426</v>
      </c>
    </row>
    <row r="141" spans="3:5" ht="25.5" x14ac:dyDescent="0.25">
      <c r="C141" s="16" t="s">
        <v>284</v>
      </c>
      <c r="D141" s="54">
        <v>10344</v>
      </c>
      <c r="E141" s="21">
        <f t="shared" si="6"/>
        <v>0.63522476050110543</v>
      </c>
    </row>
    <row r="142" spans="3:5" x14ac:dyDescent="0.25">
      <c r="C142" s="56" t="s">
        <v>279</v>
      </c>
      <c r="D142" s="55">
        <f>SUM(D139:D141)</f>
        <v>16284</v>
      </c>
      <c r="E142" s="22">
        <f>SUM(E139:E141)</f>
        <v>1</v>
      </c>
    </row>
    <row r="143" spans="3:5" x14ac:dyDescent="0.25"/>
    <row r="144" spans="3:5" x14ac:dyDescent="0.25">
      <c r="C144" s="15" t="s">
        <v>285</v>
      </c>
      <c r="D144" s="15" t="s">
        <v>280</v>
      </c>
      <c r="E144" s="53"/>
    </row>
    <row r="145" spans="3:5" x14ac:dyDescent="0.25">
      <c r="C145" s="18" t="s">
        <v>286</v>
      </c>
      <c r="D145" s="54">
        <v>11127</v>
      </c>
    </row>
    <row r="146" spans="3:5" x14ac:dyDescent="0.25">
      <c r="C146" s="18" t="s">
        <v>287</v>
      </c>
      <c r="D146" s="54">
        <v>5110</v>
      </c>
    </row>
    <row r="147" spans="3:5" x14ac:dyDescent="0.25">
      <c r="C147" s="18" t="s">
        <v>288</v>
      </c>
      <c r="D147" s="54">
        <v>4</v>
      </c>
    </row>
    <row r="148" spans="3:5" ht="25.5" x14ac:dyDescent="0.25">
      <c r="C148" s="18" t="s">
        <v>289</v>
      </c>
      <c r="D148" s="54">
        <v>557</v>
      </c>
    </row>
    <row r="149" spans="3:5" x14ac:dyDescent="0.25"/>
    <row r="150" spans="3:5" x14ac:dyDescent="0.25">
      <c r="C150" s="100" t="s">
        <v>541</v>
      </c>
      <c r="D150" s="99"/>
      <c r="E150" s="99"/>
    </row>
    <row r="151" spans="3:5" ht="3.75" customHeight="1" x14ac:dyDescent="0.25">
      <c r="C151" s="106"/>
      <c r="D151" s="105"/>
      <c r="E151" s="105"/>
    </row>
    <row r="152" spans="3:5" x14ac:dyDescent="0.25">
      <c r="C152" s="15" t="s">
        <v>7</v>
      </c>
      <c r="D152" s="15" t="s">
        <v>40</v>
      </c>
      <c r="E152" s="15" t="s">
        <v>51</v>
      </c>
    </row>
    <row r="153" spans="3:5" x14ac:dyDescent="0.25">
      <c r="C153" s="18" t="s">
        <v>41</v>
      </c>
      <c r="D153" s="19">
        <v>19</v>
      </c>
      <c r="E153" s="24">
        <f>D153/$D$155</f>
        <v>0.82608695652173914</v>
      </c>
    </row>
    <row r="154" spans="3:5" x14ac:dyDescent="0.25">
      <c r="C154" s="18" t="s">
        <v>42</v>
      </c>
      <c r="D154" s="19">
        <v>4</v>
      </c>
      <c r="E154" s="24">
        <f>D154/$D$155</f>
        <v>0.17391304347826086</v>
      </c>
    </row>
    <row r="155" spans="3:5" x14ac:dyDescent="0.25">
      <c r="C155" s="26" t="s">
        <v>6</v>
      </c>
      <c r="D155" s="20">
        <f>SUM(D153:D154)</f>
        <v>23</v>
      </c>
      <c r="E155" s="22">
        <f>SUM(E153:E154)</f>
        <v>1</v>
      </c>
    </row>
    <row r="156" spans="3:5" x14ac:dyDescent="0.25"/>
    <row r="157" spans="3:5" x14ac:dyDescent="0.25">
      <c r="C157" s="108" t="s">
        <v>542</v>
      </c>
      <c r="D157" s="108"/>
      <c r="E157" s="108"/>
    </row>
    <row r="158" spans="3:5" ht="3.75" customHeight="1" x14ac:dyDescent="0.25">
      <c r="C158" s="23"/>
      <c r="D158" s="23"/>
      <c r="E158" s="23"/>
    </row>
    <row r="159" spans="3:5" x14ac:dyDescent="0.25">
      <c r="C159" s="15" t="s">
        <v>293</v>
      </c>
      <c r="D159" s="15" t="s">
        <v>40</v>
      </c>
      <c r="E159" s="15" t="s">
        <v>51</v>
      </c>
    </row>
    <row r="160" spans="3:5" x14ac:dyDescent="0.25">
      <c r="C160" s="18" t="s">
        <v>290</v>
      </c>
      <c r="D160" s="19">
        <v>9</v>
      </c>
      <c r="E160" s="21">
        <f>D160/$D$153</f>
        <v>0.47368421052631576</v>
      </c>
    </row>
    <row r="161" spans="3:7" x14ac:dyDescent="0.25">
      <c r="C161" s="18" t="s">
        <v>291</v>
      </c>
      <c r="D161" s="19">
        <v>8</v>
      </c>
      <c r="E161" s="21">
        <f t="shared" ref="E161:E162" si="7">D161/$D$153</f>
        <v>0.42105263157894735</v>
      </c>
    </row>
    <row r="162" spans="3:7" x14ac:dyDescent="0.25">
      <c r="C162" s="18" t="s">
        <v>292</v>
      </c>
      <c r="D162" s="19">
        <v>3</v>
      </c>
      <c r="E162" s="21">
        <f t="shared" si="7"/>
        <v>0.15789473684210525</v>
      </c>
    </row>
    <row r="163" spans="3:7" x14ac:dyDescent="0.25">
      <c r="C163" s="86" t="s">
        <v>294</v>
      </c>
      <c r="D163" s="86"/>
      <c r="E163" s="86"/>
    </row>
    <row r="164" spans="3:7" x14ac:dyDescent="0.25"/>
    <row r="165" spans="3:7" x14ac:dyDescent="0.25">
      <c r="C165" s="108" t="s">
        <v>543</v>
      </c>
      <c r="D165" s="108"/>
      <c r="E165" s="108"/>
    </row>
    <row r="166" spans="3:7" ht="3.75" customHeight="1" x14ac:dyDescent="0.25">
      <c r="C166" s="23"/>
      <c r="D166" s="23"/>
      <c r="E166" s="23"/>
    </row>
    <row r="167" spans="3:7" x14ac:dyDescent="0.25">
      <c r="C167" s="15" t="s">
        <v>7</v>
      </c>
      <c r="D167" s="15" t="s">
        <v>40</v>
      </c>
      <c r="E167" s="15" t="s">
        <v>51</v>
      </c>
      <c r="G167" s="15" t="s">
        <v>295</v>
      </c>
    </row>
    <row r="168" spans="3:7" x14ac:dyDescent="0.25">
      <c r="C168" s="18" t="s">
        <v>41</v>
      </c>
      <c r="D168" s="19">
        <v>13</v>
      </c>
      <c r="E168" s="24">
        <f>D168/$D$170</f>
        <v>0.68421052631578949</v>
      </c>
      <c r="G168" s="58">
        <v>299814.2</v>
      </c>
    </row>
    <row r="169" spans="3:7" x14ac:dyDescent="0.25">
      <c r="C169" s="18" t="s">
        <v>42</v>
      </c>
      <c r="D169" s="19">
        <v>6</v>
      </c>
      <c r="E169" s="24">
        <f>D169/$D$170</f>
        <v>0.31578947368421051</v>
      </c>
    </row>
    <row r="170" spans="3:7" x14ac:dyDescent="0.25">
      <c r="C170" s="26" t="s">
        <v>6</v>
      </c>
      <c r="D170" s="20">
        <f>SUM(D168:D169)</f>
        <v>19</v>
      </c>
      <c r="E170" s="22">
        <f>SUM(E168:E169)</f>
        <v>1</v>
      </c>
    </row>
    <row r="171" spans="3:7" x14ac:dyDescent="0.25"/>
    <row r="172" spans="3:7" x14ac:dyDescent="0.25">
      <c r="C172" s="111" t="s">
        <v>544</v>
      </c>
      <c r="D172" s="111"/>
      <c r="E172" s="111"/>
    </row>
    <row r="173" spans="3:7" ht="4.5" customHeight="1" x14ac:dyDescent="0.25">
      <c r="C173" s="23"/>
      <c r="D173" s="23"/>
      <c r="E173" s="23"/>
    </row>
    <row r="174" spans="3:7" x14ac:dyDescent="0.25">
      <c r="C174" s="15" t="s">
        <v>7</v>
      </c>
      <c r="D174" s="15" t="s">
        <v>40</v>
      </c>
      <c r="E174" s="15" t="s">
        <v>51</v>
      </c>
    </row>
    <row r="175" spans="3:7" x14ac:dyDescent="0.25">
      <c r="C175" s="18" t="s">
        <v>239</v>
      </c>
      <c r="D175" s="19">
        <v>1</v>
      </c>
      <c r="E175" s="21">
        <f>D175/$D$179</f>
        <v>0.25</v>
      </c>
    </row>
    <row r="176" spans="3:7" x14ac:dyDescent="0.25">
      <c r="C176" s="18" t="s">
        <v>240</v>
      </c>
      <c r="D176" s="19">
        <v>1</v>
      </c>
      <c r="E176" s="21">
        <f t="shared" ref="E176:E178" si="8">D176/$D$179</f>
        <v>0.25</v>
      </c>
    </row>
    <row r="177" spans="3:5" x14ac:dyDescent="0.25">
      <c r="C177" s="18" t="s">
        <v>241</v>
      </c>
      <c r="D177" s="19">
        <v>1</v>
      </c>
      <c r="E177" s="21">
        <f t="shared" si="8"/>
        <v>0.25</v>
      </c>
    </row>
    <row r="178" spans="3:5" x14ac:dyDescent="0.25">
      <c r="C178" s="18" t="s">
        <v>242</v>
      </c>
      <c r="D178" s="19">
        <v>1</v>
      </c>
      <c r="E178" s="21">
        <f t="shared" si="8"/>
        <v>0.25</v>
      </c>
    </row>
    <row r="179" spans="3:5" x14ac:dyDescent="0.25">
      <c r="C179" s="26" t="s">
        <v>6</v>
      </c>
      <c r="D179" s="20">
        <f>SUM(D175:D178)</f>
        <v>4</v>
      </c>
      <c r="E179" s="22">
        <f>SUM(E175:E178)</f>
        <v>1</v>
      </c>
    </row>
    <row r="180" spans="3:5" x14ac:dyDescent="0.25"/>
    <row r="181" spans="3:5" x14ac:dyDescent="0.25">
      <c r="C181" s="103" t="s">
        <v>545</v>
      </c>
      <c r="D181" s="103"/>
      <c r="E181" s="103"/>
    </row>
    <row r="182" spans="3:5" ht="5.25" customHeight="1" x14ac:dyDescent="0.25">
      <c r="C182" s="23"/>
      <c r="D182" s="23"/>
      <c r="E182" s="23"/>
    </row>
    <row r="183" spans="3:5" x14ac:dyDescent="0.25">
      <c r="C183" s="15" t="s">
        <v>7</v>
      </c>
      <c r="D183" s="15" t="s">
        <v>40</v>
      </c>
      <c r="E183" s="15" t="s">
        <v>51</v>
      </c>
    </row>
    <row r="184" spans="3:5" x14ac:dyDescent="0.25">
      <c r="C184" s="18" t="s">
        <v>41</v>
      </c>
      <c r="D184" s="19">
        <v>23</v>
      </c>
      <c r="E184" s="24">
        <f>D184/$D$186</f>
        <v>1</v>
      </c>
    </row>
    <row r="185" spans="3:5" x14ac:dyDescent="0.25">
      <c r="C185" s="18" t="s">
        <v>42</v>
      </c>
      <c r="D185" s="19">
        <v>0</v>
      </c>
      <c r="E185" s="24">
        <f>D185/$D$186</f>
        <v>0</v>
      </c>
    </row>
    <row r="186" spans="3:5" x14ac:dyDescent="0.25">
      <c r="C186" s="26" t="s">
        <v>6</v>
      </c>
      <c r="D186" s="20">
        <f>SUM(D184:D185)</f>
        <v>23</v>
      </c>
      <c r="E186" s="22">
        <f>SUM(E184:E185)</f>
        <v>1</v>
      </c>
    </row>
    <row r="187" spans="3:5" x14ac:dyDescent="0.25"/>
    <row r="188" spans="3:5" x14ac:dyDescent="0.25">
      <c r="C188" s="101" t="s">
        <v>546</v>
      </c>
      <c r="D188" s="101"/>
      <c r="E188" s="101"/>
    </row>
    <row r="189" spans="3:5" ht="5.25" customHeight="1" x14ac:dyDescent="0.25">
      <c r="C189" s="23"/>
      <c r="D189" s="23"/>
      <c r="E189" s="23"/>
    </row>
    <row r="190" spans="3:5" x14ac:dyDescent="0.25">
      <c r="C190" s="15" t="s">
        <v>7</v>
      </c>
      <c r="D190" s="15" t="s">
        <v>40</v>
      </c>
      <c r="E190" s="15" t="s">
        <v>51</v>
      </c>
    </row>
    <row r="191" spans="3:5" x14ac:dyDescent="0.25">
      <c r="C191" s="18" t="s">
        <v>41</v>
      </c>
      <c r="D191" s="19">
        <v>18</v>
      </c>
      <c r="E191" s="24">
        <f>D191/$D$193</f>
        <v>0.78260869565217395</v>
      </c>
    </row>
    <row r="192" spans="3:5" x14ac:dyDescent="0.25">
      <c r="C192" s="18" t="s">
        <v>42</v>
      </c>
      <c r="D192" s="19">
        <v>5</v>
      </c>
      <c r="E192" s="24">
        <f>D192/$D$193</f>
        <v>0.21739130434782608</v>
      </c>
    </row>
    <row r="193" spans="3:11" x14ac:dyDescent="0.25">
      <c r="C193" s="26" t="s">
        <v>6</v>
      </c>
      <c r="D193" s="20">
        <f>SUM(D191:D192)</f>
        <v>23</v>
      </c>
      <c r="E193" s="22">
        <f>SUM(E191:E192)</f>
        <v>1</v>
      </c>
    </row>
    <row r="194" spans="3:11" x14ac:dyDescent="0.25"/>
    <row r="195" spans="3:11" ht="12.75" customHeight="1" x14ac:dyDescent="0.25">
      <c r="C195" s="101" t="s">
        <v>547</v>
      </c>
      <c r="D195" s="101"/>
      <c r="E195" s="101"/>
      <c r="F195" s="101"/>
      <c r="G195" s="101"/>
      <c r="H195" s="101"/>
      <c r="I195" s="101"/>
      <c r="J195" s="101"/>
      <c r="K195" s="101"/>
    </row>
    <row r="196" spans="3:11" ht="5.25" customHeight="1" x14ac:dyDescent="0.25">
      <c r="C196" s="23"/>
      <c r="D196" s="23"/>
      <c r="E196" s="23"/>
      <c r="F196" s="23"/>
      <c r="G196" s="23"/>
      <c r="H196" s="23"/>
      <c r="I196" s="23"/>
      <c r="J196" s="23"/>
      <c r="K196" s="23"/>
    </row>
    <row r="197" spans="3:11" x14ac:dyDescent="0.25">
      <c r="E197" s="77" t="s">
        <v>301</v>
      </c>
      <c r="F197" s="77"/>
      <c r="G197" s="77" t="s">
        <v>302</v>
      </c>
      <c r="H197" s="77"/>
      <c r="I197" s="78" t="s">
        <v>306</v>
      </c>
      <c r="J197" s="87"/>
      <c r="K197" s="79"/>
    </row>
    <row r="198" spans="3:11" ht="25.5" x14ac:dyDescent="0.25">
      <c r="C198" s="77" t="s">
        <v>300</v>
      </c>
      <c r="D198" s="77"/>
      <c r="E198" s="15" t="s">
        <v>40</v>
      </c>
      <c r="F198" s="15" t="s">
        <v>51</v>
      </c>
      <c r="G198" s="15" t="s">
        <v>40</v>
      </c>
      <c r="H198" s="15" t="s">
        <v>51</v>
      </c>
      <c r="I198" s="15" t="s">
        <v>305</v>
      </c>
      <c r="J198" s="15" t="s">
        <v>303</v>
      </c>
      <c r="K198" s="15" t="s">
        <v>304</v>
      </c>
    </row>
    <row r="199" spans="3:11" ht="29.25" customHeight="1" x14ac:dyDescent="0.25">
      <c r="C199" s="88" t="s">
        <v>296</v>
      </c>
      <c r="D199" s="89"/>
      <c r="E199" s="19">
        <v>12</v>
      </c>
      <c r="F199" s="21">
        <f>E199/18</f>
        <v>0.66666666666666663</v>
      </c>
      <c r="G199" s="19">
        <v>11</v>
      </c>
      <c r="H199" s="21">
        <f>G199/18</f>
        <v>0.61111111111111116</v>
      </c>
      <c r="I199" s="19">
        <v>8</v>
      </c>
      <c r="J199" s="19">
        <v>3</v>
      </c>
      <c r="K199" s="19">
        <v>2</v>
      </c>
    </row>
    <row r="200" spans="3:11" ht="66.75" customHeight="1" x14ac:dyDescent="0.25">
      <c r="C200" s="88" t="s">
        <v>297</v>
      </c>
      <c r="D200" s="89"/>
      <c r="E200" s="19">
        <v>14</v>
      </c>
      <c r="F200" s="21">
        <f t="shared" ref="F200:F202" si="9">E200/18</f>
        <v>0.77777777777777779</v>
      </c>
      <c r="G200" s="19">
        <v>14</v>
      </c>
      <c r="H200" s="21">
        <f t="shared" ref="H200:H202" si="10">G200/18</f>
        <v>0.77777777777777779</v>
      </c>
      <c r="I200" s="19">
        <v>10</v>
      </c>
      <c r="J200" s="19">
        <v>4</v>
      </c>
      <c r="K200" s="19">
        <v>1</v>
      </c>
    </row>
    <row r="201" spans="3:11" ht="40.5" customHeight="1" x14ac:dyDescent="0.25">
      <c r="C201" s="88" t="s">
        <v>298</v>
      </c>
      <c r="D201" s="89"/>
      <c r="E201" s="19">
        <v>15</v>
      </c>
      <c r="F201" s="21">
        <f t="shared" si="9"/>
        <v>0.83333333333333337</v>
      </c>
      <c r="G201" s="19">
        <v>14</v>
      </c>
      <c r="H201" s="21">
        <f t="shared" si="10"/>
        <v>0.77777777777777779</v>
      </c>
      <c r="I201" s="19">
        <v>10</v>
      </c>
      <c r="J201" s="19">
        <v>5</v>
      </c>
      <c r="K201" s="19">
        <v>1</v>
      </c>
    </row>
    <row r="202" spans="3:11" ht="29.25" customHeight="1" x14ac:dyDescent="0.25">
      <c r="C202" s="88" t="s">
        <v>299</v>
      </c>
      <c r="D202" s="89"/>
      <c r="E202" s="19">
        <v>16</v>
      </c>
      <c r="F202" s="21">
        <f t="shared" si="9"/>
        <v>0.88888888888888884</v>
      </c>
      <c r="G202" s="19">
        <v>16</v>
      </c>
      <c r="H202" s="21">
        <f t="shared" si="10"/>
        <v>0.88888888888888884</v>
      </c>
      <c r="I202" s="19">
        <v>9</v>
      </c>
      <c r="J202" s="19">
        <v>7</v>
      </c>
      <c r="K202" s="19">
        <v>1</v>
      </c>
    </row>
    <row r="203" spans="3:11" x14ac:dyDescent="0.25"/>
    <row r="204" spans="3:11" x14ac:dyDescent="0.25">
      <c r="C204" s="97" t="s">
        <v>548</v>
      </c>
      <c r="D204" s="97"/>
      <c r="E204" s="97"/>
    </row>
    <row r="205" spans="3:11" ht="4.5" customHeight="1" x14ac:dyDescent="0.25">
      <c r="C205" s="23"/>
      <c r="D205" s="23"/>
      <c r="E205" s="23"/>
    </row>
    <row r="206" spans="3:11" x14ac:dyDescent="0.25">
      <c r="C206" s="15" t="s">
        <v>7</v>
      </c>
      <c r="D206" s="15" t="s">
        <v>40</v>
      </c>
      <c r="E206" s="15" t="s">
        <v>51</v>
      </c>
    </row>
    <row r="207" spans="3:11" x14ac:dyDescent="0.25">
      <c r="C207" s="16" t="s">
        <v>307</v>
      </c>
      <c r="D207" s="19">
        <v>5</v>
      </c>
      <c r="E207" s="21">
        <f>D207/5</f>
        <v>1</v>
      </c>
    </row>
    <row r="208" spans="3:11" ht="38.25" x14ac:dyDescent="0.25">
      <c r="C208" s="16" t="s">
        <v>308</v>
      </c>
      <c r="D208" s="19">
        <v>0</v>
      </c>
      <c r="E208" s="21">
        <f t="shared" ref="E208:E215" si="11">D208/5</f>
        <v>0</v>
      </c>
    </row>
    <row r="209" spans="3:5" ht="25.5" x14ac:dyDescent="0.25">
      <c r="C209" s="16" t="s">
        <v>309</v>
      </c>
      <c r="D209" s="19">
        <v>0</v>
      </c>
      <c r="E209" s="21">
        <f t="shared" si="11"/>
        <v>0</v>
      </c>
    </row>
    <row r="210" spans="3:5" x14ac:dyDescent="0.25">
      <c r="C210" s="16" t="s">
        <v>310</v>
      </c>
      <c r="D210" s="19">
        <v>0</v>
      </c>
      <c r="E210" s="21">
        <f t="shared" si="11"/>
        <v>0</v>
      </c>
    </row>
    <row r="211" spans="3:5" x14ac:dyDescent="0.25">
      <c r="C211" s="16" t="s">
        <v>311</v>
      </c>
      <c r="D211" s="19">
        <v>0</v>
      </c>
      <c r="E211" s="21">
        <f t="shared" si="11"/>
        <v>0</v>
      </c>
    </row>
    <row r="212" spans="3:5" x14ac:dyDescent="0.25">
      <c r="C212" s="16" t="s">
        <v>312</v>
      </c>
      <c r="D212" s="19">
        <v>0</v>
      </c>
      <c r="E212" s="21">
        <f t="shared" si="11"/>
        <v>0</v>
      </c>
    </row>
    <row r="213" spans="3:5" ht="25.5" x14ac:dyDescent="0.25">
      <c r="C213" s="16" t="s">
        <v>313</v>
      </c>
      <c r="D213" s="19">
        <v>0</v>
      </c>
      <c r="E213" s="21">
        <f t="shared" si="11"/>
        <v>0</v>
      </c>
    </row>
    <row r="214" spans="3:5" ht="38.25" x14ac:dyDescent="0.25">
      <c r="C214" s="16" t="s">
        <v>314</v>
      </c>
      <c r="D214" s="19">
        <v>0</v>
      </c>
      <c r="E214" s="21">
        <f t="shared" si="11"/>
        <v>0</v>
      </c>
    </row>
    <row r="215" spans="3:5" x14ac:dyDescent="0.25">
      <c r="C215" s="16" t="s">
        <v>74</v>
      </c>
      <c r="D215" s="19">
        <v>0</v>
      </c>
      <c r="E215" s="21">
        <f t="shared" si="11"/>
        <v>0</v>
      </c>
    </row>
    <row r="216" spans="3:5" x14ac:dyDescent="0.25"/>
    <row r="217" spans="3:5" x14ac:dyDescent="0.25">
      <c r="C217" s="97" t="s">
        <v>549</v>
      </c>
      <c r="D217" s="97"/>
      <c r="E217" s="97"/>
    </row>
    <row r="218" spans="3:5" ht="5.25" customHeight="1" x14ac:dyDescent="0.25">
      <c r="C218" s="50"/>
      <c r="D218" s="50"/>
      <c r="E218" s="50"/>
    </row>
    <row r="219" spans="3:5" x14ac:dyDescent="0.25">
      <c r="C219" s="15" t="s">
        <v>326</v>
      </c>
      <c r="D219" s="15" t="s">
        <v>40</v>
      </c>
      <c r="E219" s="15" t="s">
        <v>51</v>
      </c>
    </row>
    <row r="220" spans="3:5" ht="38.25" x14ac:dyDescent="0.25">
      <c r="C220" s="16" t="s">
        <v>315</v>
      </c>
      <c r="D220" s="19">
        <v>22</v>
      </c>
      <c r="E220" s="21">
        <f>D220/23</f>
        <v>0.95652173913043481</v>
      </c>
    </row>
    <row r="221" spans="3:5" ht="25.5" x14ac:dyDescent="0.25">
      <c r="C221" s="16" t="s">
        <v>316</v>
      </c>
      <c r="D221" s="19">
        <v>14</v>
      </c>
      <c r="E221" s="21">
        <f t="shared" ref="E221:E227" si="12">D221/23</f>
        <v>0.60869565217391308</v>
      </c>
    </row>
    <row r="222" spans="3:5" ht="38.25" x14ac:dyDescent="0.25">
      <c r="C222" s="16" t="s">
        <v>317</v>
      </c>
      <c r="D222" s="19">
        <v>18</v>
      </c>
      <c r="E222" s="21">
        <f t="shared" si="12"/>
        <v>0.78260869565217395</v>
      </c>
    </row>
    <row r="223" spans="3:5" ht="25.5" x14ac:dyDescent="0.25">
      <c r="C223" s="16" t="s">
        <v>318</v>
      </c>
      <c r="D223" s="19">
        <v>16</v>
      </c>
      <c r="E223" s="21">
        <f t="shared" si="12"/>
        <v>0.69565217391304346</v>
      </c>
    </row>
    <row r="224" spans="3:5" ht="25.5" x14ac:dyDescent="0.25">
      <c r="C224" s="16" t="s">
        <v>319</v>
      </c>
      <c r="D224" s="19">
        <v>17</v>
      </c>
      <c r="E224" s="21">
        <f t="shared" si="12"/>
        <v>0.73913043478260865</v>
      </c>
    </row>
    <row r="225" spans="3:8" ht="38.25" x14ac:dyDescent="0.25">
      <c r="C225" s="16" t="s">
        <v>320</v>
      </c>
      <c r="D225" s="19">
        <v>7</v>
      </c>
      <c r="E225" s="21">
        <f t="shared" si="12"/>
        <v>0.30434782608695654</v>
      </c>
    </row>
    <row r="226" spans="3:8" x14ac:dyDescent="0.25">
      <c r="C226" s="16" t="s">
        <v>321</v>
      </c>
      <c r="D226" s="19">
        <v>19</v>
      </c>
      <c r="E226" s="21">
        <f t="shared" si="12"/>
        <v>0.82608695652173914</v>
      </c>
    </row>
    <row r="227" spans="3:8" x14ac:dyDescent="0.25">
      <c r="C227" s="16" t="s">
        <v>322</v>
      </c>
      <c r="D227" s="19">
        <v>6</v>
      </c>
      <c r="E227" s="21">
        <f t="shared" si="12"/>
        <v>0.2608695652173913</v>
      </c>
    </row>
    <row r="228" spans="3:8" ht="12.75" customHeight="1" x14ac:dyDescent="0.25">
      <c r="C228" s="73" t="s">
        <v>323</v>
      </c>
      <c r="D228" s="73"/>
      <c r="E228" s="73"/>
      <c r="F228" s="73"/>
      <c r="G228" s="73"/>
      <c r="H228" s="73"/>
    </row>
    <row r="229" spans="3:8" x14ac:dyDescent="0.25">
      <c r="C229" s="73"/>
      <c r="D229" s="73"/>
      <c r="E229" s="73"/>
      <c r="F229" s="73"/>
      <c r="G229" s="73"/>
      <c r="H229" s="73"/>
    </row>
    <row r="230" spans="3:8" x14ac:dyDescent="0.25">
      <c r="C230" s="73"/>
      <c r="D230" s="73"/>
      <c r="E230" s="73"/>
      <c r="F230" s="73"/>
      <c r="G230" s="73"/>
      <c r="H230" s="73"/>
    </row>
    <row r="231" spans="3:8" x14ac:dyDescent="0.25">
      <c r="C231" s="73"/>
      <c r="D231" s="73"/>
      <c r="E231" s="73"/>
      <c r="F231" s="73"/>
      <c r="G231" s="73"/>
      <c r="H231" s="73"/>
    </row>
    <row r="232" spans="3:8" x14ac:dyDescent="0.25">
      <c r="C232" s="73"/>
      <c r="D232" s="73"/>
      <c r="E232" s="73"/>
      <c r="F232" s="73"/>
      <c r="G232" s="73"/>
      <c r="H232" s="73"/>
    </row>
    <row r="233" spans="3:8" x14ac:dyDescent="0.25">
      <c r="C233" s="73"/>
      <c r="D233" s="73"/>
      <c r="E233" s="73"/>
      <c r="F233" s="73"/>
      <c r="G233" s="73"/>
      <c r="H233" s="73"/>
    </row>
    <row r="234" spans="3:8" x14ac:dyDescent="0.25"/>
    <row r="235" spans="3:8" x14ac:dyDescent="0.25">
      <c r="C235" s="101" t="s">
        <v>550</v>
      </c>
      <c r="D235" s="101"/>
      <c r="E235" s="101"/>
    </row>
    <row r="236" spans="3:8" ht="4.5" customHeight="1" x14ac:dyDescent="0.25">
      <c r="C236" s="23"/>
      <c r="D236" s="23"/>
      <c r="E236" s="23"/>
    </row>
    <row r="237" spans="3:8" x14ac:dyDescent="0.25">
      <c r="C237" s="15" t="s">
        <v>7</v>
      </c>
      <c r="D237" s="15" t="s">
        <v>40</v>
      </c>
      <c r="E237" s="15" t="s">
        <v>51</v>
      </c>
    </row>
    <row r="238" spans="3:8" ht="38.25" x14ac:dyDescent="0.25">
      <c r="C238" s="16" t="s">
        <v>324</v>
      </c>
      <c r="D238" s="19">
        <v>0</v>
      </c>
      <c r="E238" s="21">
        <f>D238/$D$240</f>
        <v>0</v>
      </c>
    </row>
    <row r="239" spans="3:8" ht="25.5" x14ac:dyDescent="0.25">
      <c r="C239" s="16" t="s">
        <v>325</v>
      </c>
      <c r="D239" s="19">
        <v>23</v>
      </c>
      <c r="E239" s="21">
        <f>D239/$D$240</f>
        <v>1</v>
      </c>
    </row>
    <row r="240" spans="3:8" x14ac:dyDescent="0.25">
      <c r="C240" s="26" t="s">
        <v>6</v>
      </c>
      <c r="D240" s="20">
        <f>SUM(D238:D239)</f>
        <v>23</v>
      </c>
      <c r="E240" s="22">
        <f>SUM(E238:E239)</f>
        <v>1</v>
      </c>
    </row>
    <row r="241" spans="3:5" x14ac:dyDescent="0.25"/>
    <row r="242" spans="3:5" x14ac:dyDescent="0.25">
      <c r="C242" s="97" t="s">
        <v>551</v>
      </c>
      <c r="D242" s="97"/>
      <c r="E242" s="97"/>
    </row>
    <row r="243" spans="3:5" ht="3" customHeight="1" x14ac:dyDescent="0.25">
      <c r="C243" s="23"/>
      <c r="D243" s="23"/>
      <c r="E243" s="23"/>
    </row>
    <row r="244" spans="3:5" x14ac:dyDescent="0.25">
      <c r="C244" s="15" t="s">
        <v>7</v>
      </c>
      <c r="D244" s="15" t="s">
        <v>40</v>
      </c>
      <c r="E244" s="15" t="s">
        <v>51</v>
      </c>
    </row>
    <row r="245" spans="3:5" x14ac:dyDescent="0.25">
      <c r="C245" s="18" t="s">
        <v>41</v>
      </c>
      <c r="D245" s="19">
        <v>23</v>
      </c>
      <c r="E245" s="24">
        <f>D245/$D$247</f>
        <v>1</v>
      </c>
    </row>
    <row r="246" spans="3:5" x14ac:dyDescent="0.25">
      <c r="C246" s="18" t="s">
        <v>42</v>
      </c>
      <c r="D246" s="19">
        <v>0</v>
      </c>
      <c r="E246" s="24">
        <f>D246/$D$247</f>
        <v>0</v>
      </c>
    </row>
    <row r="247" spans="3:5" x14ac:dyDescent="0.25">
      <c r="C247" s="26" t="s">
        <v>6</v>
      </c>
      <c r="D247" s="20">
        <f>SUM(D245:D246)</f>
        <v>23</v>
      </c>
      <c r="E247" s="22">
        <f>SUM(E245:E246)</f>
        <v>1</v>
      </c>
    </row>
    <row r="248" spans="3:5" x14ac:dyDescent="0.25"/>
    <row r="249" spans="3:5" x14ac:dyDescent="0.25">
      <c r="C249" s="15" t="s">
        <v>327</v>
      </c>
      <c r="D249" s="15" t="s">
        <v>40</v>
      </c>
      <c r="E249" s="15" t="s">
        <v>51</v>
      </c>
    </row>
    <row r="250" spans="3:5" x14ac:dyDescent="0.25">
      <c r="C250" s="16" t="s">
        <v>328</v>
      </c>
      <c r="D250" s="19">
        <v>22</v>
      </c>
      <c r="E250" s="21">
        <f>D250/$D$245</f>
        <v>0.95652173913043481</v>
      </c>
    </row>
    <row r="251" spans="3:5" x14ac:dyDescent="0.25">
      <c r="C251" s="16" t="s">
        <v>329</v>
      </c>
      <c r="D251" s="19">
        <v>20</v>
      </c>
      <c r="E251" s="21">
        <f t="shared" ref="E251:E254" si="13">D251/$D$245</f>
        <v>0.86956521739130432</v>
      </c>
    </row>
    <row r="252" spans="3:5" ht="25.5" x14ac:dyDescent="0.25">
      <c r="C252" s="16" t="s">
        <v>330</v>
      </c>
      <c r="D252" s="19">
        <v>18</v>
      </c>
      <c r="E252" s="21">
        <f t="shared" si="13"/>
        <v>0.78260869565217395</v>
      </c>
    </row>
    <row r="253" spans="3:5" x14ac:dyDescent="0.25">
      <c r="C253" s="16" t="s">
        <v>331</v>
      </c>
      <c r="D253" s="19">
        <v>15</v>
      </c>
      <c r="E253" s="21">
        <f t="shared" si="13"/>
        <v>0.65217391304347827</v>
      </c>
    </row>
    <row r="254" spans="3:5" x14ac:dyDescent="0.25">
      <c r="C254" s="16" t="s">
        <v>141</v>
      </c>
      <c r="D254" s="19">
        <v>9</v>
      </c>
      <c r="E254" s="21">
        <f t="shared" si="13"/>
        <v>0.39130434782608697</v>
      </c>
    </row>
    <row r="255" spans="3:5" ht="12.75" customHeight="1" x14ac:dyDescent="0.25">
      <c r="C255" s="72" t="s">
        <v>332</v>
      </c>
      <c r="D255" s="72"/>
      <c r="E255" s="72"/>
    </row>
    <row r="256" spans="3:5" x14ac:dyDescent="0.25">
      <c r="C256" s="73"/>
      <c r="D256" s="73"/>
      <c r="E256" s="73"/>
    </row>
    <row r="257" spans="3:9" x14ac:dyDescent="0.25">
      <c r="C257" s="73"/>
      <c r="D257" s="73"/>
      <c r="E257" s="73"/>
    </row>
    <row r="258" spans="3:9" x14ac:dyDescent="0.25">
      <c r="C258" s="73"/>
      <c r="D258" s="73"/>
      <c r="E258" s="73"/>
    </row>
    <row r="259" spans="3:9" x14ac:dyDescent="0.25">
      <c r="C259" s="73"/>
      <c r="D259" s="73"/>
      <c r="E259" s="73"/>
    </row>
    <row r="260" spans="3:9" x14ac:dyDescent="0.25"/>
    <row r="261" spans="3:9" ht="25.5" customHeight="1" x14ac:dyDescent="0.25">
      <c r="C261" s="101" t="s">
        <v>552</v>
      </c>
      <c r="D261" s="101"/>
      <c r="E261" s="101"/>
      <c r="G261" s="97" t="s">
        <v>553</v>
      </c>
      <c r="H261" s="97"/>
      <c r="I261" s="97"/>
    </row>
    <row r="262" spans="3:9" ht="3.75" customHeight="1" x14ac:dyDescent="0.25">
      <c r="C262" s="23"/>
      <c r="D262" s="23"/>
      <c r="E262" s="23"/>
      <c r="G262" s="50"/>
      <c r="H262" s="50"/>
      <c r="I262" s="50"/>
    </row>
    <row r="263" spans="3:9" x14ac:dyDescent="0.25">
      <c r="C263" s="15" t="s">
        <v>7</v>
      </c>
      <c r="D263" s="15" t="s">
        <v>40</v>
      </c>
      <c r="E263" s="15" t="s">
        <v>51</v>
      </c>
      <c r="G263" s="15" t="s">
        <v>7</v>
      </c>
      <c r="H263" s="15" t="s">
        <v>40</v>
      </c>
      <c r="I263" s="15" t="s">
        <v>51</v>
      </c>
    </row>
    <row r="264" spans="3:9" x14ac:dyDescent="0.25">
      <c r="C264" s="18" t="s">
        <v>41</v>
      </c>
      <c r="D264" s="19">
        <v>14</v>
      </c>
      <c r="E264" s="24">
        <f>D264/$D$266</f>
        <v>0.60869565217391308</v>
      </c>
      <c r="G264" s="18" t="s">
        <v>41</v>
      </c>
      <c r="H264" s="19">
        <v>13</v>
      </c>
      <c r="I264" s="24">
        <f>H264/$H$266</f>
        <v>0.9285714285714286</v>
      </c>
    </row>
    <row r="265" spans="3:9" x14ac:dyDescent="0.25">
      <c r="C265" s="18" t="s">
        <v>42</v>
      </c>
      <c r="D265" s="19">
        <v>9</v>
      </c>
      <c r="E265" s="24">
        <f>D265/$D$266</f>
        <v>0.39130434782608697</v>
      </c>
      <c r="G265" s="18" t="s">
        <v>42</v>
      </c>
      <c r="H265" s="19">
        <v>1</v>
      </c>
      <c r="I265" s="24">
        <f>H265/$H$266</f>
        <v>7.1428571428571425E-2</v>
      </c>
    </row>
    <row r="266" spans="3:9" x14ac:dyDescent="0.25">
      <c r="C266" s="26" t="s">
        <v>6</v>
      </c>
      <c r="D266" s="20">
        <f>SUM(D264:D265)</f>
        <v>23</v>
      </c>
      <c r="E266" s="22">
        <f>SUM(E264:E265)</f>
        <v>1</v>
      </c>
      <c r="G266" s="26" t="s">
        <v>6</v>
      </c>
      <c r="H266" s="20">
        <f>SUM(H264:H265)</f>
        <v>14</v>
      </c>
      <c r="I266" s="22">
        <f>SUM(I264:I265)</f>
        <v>1</v>
      </c>
    </row>
    <row r="267" spans="3:9" x14ac:dyDescent="0.25"/>
    <row r="268" spans="3:9" x14ac:dyDescent="0.25">
      <c r="C268" s="97" t="s">
        <v>554</v>
      </c>
      <c r="D268" s="97"/>
      <c r="E268" s="97"/>
    </row>
    <row r="269" spans="3:9" ht="3" customHeight="1" x14ac:dyDescent="0.25">
      <c r="C269" s="50"/>
      <c r="D269" s="50"/>
      <c r="E269" s="50"/>
    </row>
    <row r="270" spans="3:9" x14ac:dyDescent="0.25">
      <c r="C270" s="15" t="s">
        <v>7</v>
      </c>
      <c r="D270" s="15" t="s">
        <v>40</v>
      </c>
      <c r="E270" s="15" t="s">
        <v>51</v>
      </c>
    </row>
    <row r="271" spans="3:9" ht="25.5" x14ac:dyDescent="0.25">
      <c r="C271" s="16" t="s">
        <v>333</v>
      </c>
      <c r="D271" s="19">
        <v>12</v>
      </c>
      <c r="E271" s="21">
        <f>D271/13</f>
        <v>0.92307692307692313</v>
      </c>
    </row>
    <row r="272" spans="3:9" x14ac:dyDescent="0.25">
      <c r="C272" s="16" t="s">
        <v>334</v>
      </c>
      <c r="D272" s="19">
        <v>12</v>
      </c>
      <c r="E272" s="21">
        <f t="shared" ref="E272:E277" si="14">D272/13</f>
        <v>0.92307692307692313</v>
      </c>
    </row>
    <row r="273" spans="3:7" x14ac:dyDescent="0.25">
      <c r="C273" s="16" t="s">
        <v>335</v>
      </c>
      <c r="D273" s="19">
        <v>6</v>
      </c>
      <c r="E273" s="21">
        <f t="shared" si="14"/>
        <v>0.46153846153846156</v>
      </c>
    </row>
    <row r="274" spans="3:7" x14ac:dyDescent="0.25">
      <c r="C274" s="16" t="s">
        <v>336</v>
      </c>
      <c r="D274" s="19">
        <v>9</v>
      </c>
      <c r="E274" s="21">
        <f t="shared" si="14"/>
        <v>0.69230769230769229</v>
      </c>
    </row>
    <row r="275" spans="3:7" ht="25.5" x14ac:dyDescent="0.25">
      <c r="C275" s="16" t="s">
        <v>337</v>
      </c>
      <c r="D275" s="19">
        <v>10</v>
      </c>
      <c r="E275" s="21">
        <f t="shared" si="14"/>
        <v>0.76923076923076927</v>
      </c>
    </row>
    <row r="276" spans="3:7" x14ac:dyDescent="0.25">
      <c r="C276" s="16" t="s">
        <v>338</v>
      </c>
      <c r="D276" s="19">
        <v>9</v>
      </c>
      <c r="E276" s="21">
        <f t="shared" si="14"/>
        <v>0.69230769230769229</v>
      </c>
    </row>
    <row r="277" spans="3:7" ht="25.5" x14ac:dyDescent="0.25">
      <c r="C277" s="16" t="s">
        <v>339</v>
      </c>
      <c r="D277" s="19">
        <v>7</v>
      </c>
      <c r="E277" s="21">
        <f t="shared" si="14"/>
        <v>0.53846153846153844</v>
      </c>
    </row>
    <row r="278" spans="3:7" x14ac:dyDescent="0.25"/>
    <row r="279" spans="3:7" x14ac:dyDescent="0.25"/>
    <row r="280" spans="3:7" ht="12.75" customHeight="1" x14ac:dyDescent="0.25">
      <c r="C280" s="71" t="s">
        <v>510</v>
      </c>
      <c r="D280" s="71"/>
      <c r="E280" s="71"/>
    </row>
    <row r="281" spans="3:7" ht="12.75" customHeight="1" x14ac:dyDescent="0.25">
      <c r="C281" s="70" t="s">
        <v>479</v>
      </c>
      <c r="D281" s="70"/>
      <c r="E281" s="70"/>
      <c r="F281" s="70"/>
      <c r="G281" s="70"/>
    </row>
    <row r="282" spans="3:7" x14ac:dyDescent="0.25">
      <c r="C282" s="70"/>
      <c r="D282" s="70"/>
      <c r="E282" s="70"/>
      <c r="F282" s="70"/>
      <c r="G282" s="70"/>
    </row>
    <row r="283" spans="3:7" x14ac:dyDescent="0.25">
      <c r="C283" s="70"/>
      <c r="D283" s="70"/>
      <c r="E283" s="70"/>
      <c r="F283" s="70"/>
      <c r="G283" s="70"/>
    </row>
    <row r="284" spans="3:7" x14ac:dyDescent="0.25">
      <c r="C284" s="70"/>
      <c r="D284" s="70"/>
      <c r="E284" s="70"/>
      <c r="F284" s="70"/>
      <c r="G284" s="70"/>
    </row>
    <row r="285" spans="3:7" x14ac:dyDescent="0.25"/>
  </sheetData>
  <mergeCells count="52">
    <mergeCell ref="C281:G284"/>
    <mergeCell ref="C268:E268"/>
    <mergeCell ref="C261:E261"/>
    <mergeCell ref="G261:I261"/>
    <mergeCell ref="C255:E259"/>
    <mergeCell ref="C235:E235"/>
    <mergeCell ref="C242:E242"/>
    <mergeCell ref="C228:H233"/>
    <mergeCell ref="C217:E217"/>
    <mergeCell ref="C204:E204"/>
    <mergeCell ref="C198:D198"/>
    <mergeCell ref="E197:F197"/>
    <mergeCell ref="G197:H197"/>
    <mergeCell ref="C202:D202"/>
    <mergeCell ref="I197:K197"/>
    <mergeCell ref="C195:K195"/>
    <mergeCell ref="C199:D199"/>
    <mergeCell ref="C200:D200"/>
    <mergeCell ref="C201:D201"/>
    <mergeCell ref="C188:E188"/>
    <mergeCell ref="C163:E163"/>
    <mergeCell ref="C136:E136"/>
    <mergeCell ref="C132:E134"/>
    <mergeCell ref="C93:D93"/>
    <mergeCell ref="C95:D95"/>
    <mergeCell ref="C96:D96"/>
    <mergeCell ref="C72:E72"/>
    <mergeCell ref="C63:E63"/>
    <mergeCell ref="C118:E118"/>
    <mergeCell ref="C113:F116"/>
    <mergeCell ref="C97:D97"/>
    <mergeCell ref="C83:F83"/>
    <mergeCell ref="C98:F100"/>
    <mergeCell ref="C85:D85"/>
    <mergeCell ref="C86:D86"/>
    <mergeCell ref="C87:D87"/>
    <mergeCell ref="C88:D88"/>
    <mergeCell ref="C89:D89"/>
    <mergeCell ref="C90:D90"/>
    <mergeCell ref="C91:D91"/>
    <mergeCell ref="C92:D92"/>
    <mergeCell ref="C280:E280"/>
    <mergeCell ref="G25:J27"/>
    <mergeCell ref="G24:J24"/>
    <mergeCell ref="G29:I29"/>
    <mergeCell ref="C8:P8"/>
    <mergeCell ref="C49:E50"/>
    <mergeCell ref="G36:I36"/>
    <mergeCell ref="C52:E52"/>
    <mergeCell ref="C36:E36"/>
    <mergeCell ref="C43:E43"/>
    <mergeCell ref="C94:D94"/>
  </mergeCells>
  <hyperlinks>
    <hyperlink ref="K2" location="Índice!A1" display="Índice" xr:uid="{6AB11F76-A30F-4551-A827-7751533B96C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0211C-AF85-4FBC-A07A-EFA6B7BDE305}">
  <dimension ref="B1:N132"/>
  <sheetViews>
    <sheetView showGridLines="0" workbookViewId="0">
      <selection activeCell="N2" sqref="N2"/>
    </sheetView>
  </sheetViews>
  <sheetFormatPr baseColWidth="10" defaultColWidth="0" defaultRowHeight="12.75" zeroHeight="1" x14ac:dyDescent="0.25"/>
  <cols>
    <col min="1" max="1" width="1.28515625" style="1" customWidth="1"/>
    <col min="2" max="2" width="5.7109375" style="1" customWidth="1"/>
    <col min="3" max="3" width="46.140625" style="1" customWidth="1"/>
    <col min="4" max="4" width="12.7109375" style="1" bestFit="1" customWidth="1"/>
    <col min="5" max="5" width="12" style="1" customWidth="1"/>
    <col min="6" max="6" width="12.7109375" style="1" bestFit="1" customWidth="1"/>
    <col min="7" max="7" width="11.5703125" style="1" bestFit="1" customWidth="1"/>
    <col min="8" max="8" width="12.7109375" style="1" bestFit="1" customWidth="1"/>
    <col min="9" max="9" width="11.5703125" style="1" bestFit="1" customWidth="1"/>
    <col min="10" max="10" width="12.7109375" style="1" bestFit="1" customWidth="1"/>
    <col min="11" max="14" width="11.42578125" style="1" customWidth="1"/>
    <col min="15" max="16384" width="11.42578125" style="1" hidden="1"/>
  </cols>
  <sheetData>
    <row r="1" spans="2:14" x14ac:dyDescent="0.25"/>
    <row r="2" spans="2:14" ht="14.25" x14ac:dyDescent="0.25">
      <c r="N2" s="125" t="s">
        <v>579</v>
      </c>
    </row>
    <row r="3" spans="2:14" x14ac:dyDescent="0.25"/>
    <row r="4" spans="2:14" x14ac:dyDescent="0.25"/>
    <row r="5" spans="2:14" x14ac:dyDescent="0.25"/>
    <row r="6" spans="2:14" ht="12.75" customHeight="1" x14ac:dyDescent="0.25">
      <c r="B6" s="92"/>
      <c r="C6" s="92"/>
      <c r="D6" s="92"/>
      <c r="E6" s="92"/>
      <c r="F6" s="92"/>
      <c r="G6" s="92"/>
      <c r="H6" s="92"/>
      <c r="I6" s="92"/>
      <c r="J6" s="92"/>
      <c r="K6" s="92"/>
      <c r="L6" s="92"/>
      <c r="M6" s="92"/>
    </row>
    <row r="7" spans="2:14" ht="12.75" customHeight="1" x14ac:dyDescent="0.25">
      <c r="B7" s="92"/>
      <c r="C7" s="92"/>
      <c r="D7" s="92"/>
      <c r="E7" s="92"/>
      <c r="F7" s="92"/>
      <c r="G7" s="92"/>
      <c r="H7" s="92"/>
      <c r="I7" s="92"/>
      <c r="J7" s="92"/>
      <c r="K7" s="92"/>
      <c r="L7" s="92"/>
      <c r="M7" s="92"/>
    </row>
    <row r="8" spans="2:14" x14ac:dyDescent="0.25">
      <c r="C8" s="101" t="s">
        <v>555</v>
      </c>
      <c r="D8" s="101"/>
      <c r="E8" s="101"/>
      <c r="F8" s="101"/>
      <c r="G8" s="101"/>
      <c r="H8" s="101"/>
    </row>
    <row r="9" spans="2:14" ht="3.75" customHeight="1" x14ac:dyDescent="0.25">
      <c r="C9" s="23"/>
      <c r="D9" s="23"/>
      <c r="E9" s="23"/>
      <c r="F9" s="23"/>
      <c r="G9" s="23"/>
      <c r="H9" s="23"/>
    </row>
    <row r="10" spans="2:14" ht="30.75" customHeight="1" x14ac:dyDescent="0.25">
      <c r="C10" s="50"/>
      <c r="D10" s="77" t="s">
        <v>343</v>
      </c>
      <c r="E10" s="77"/>
      <c r="F10" s="77" t="s">
        <v>341</v>
      </c>
      <c r="G10" s="77"/>
      <c r="H10" s="77" t="s">
        <v>342</v>
      </c>
      <c r="I10" s="77"/>
    </row>
    <row r="11" spans="2:14" x14ac:dyDescent="0.25">
      <c r="C11" s="15" t="s">
        <v>104</v>
      </c>
      <c r="D11" s="15" t="s">
        <v>40</v>
      </c>
      <c r="E11" s="15" t="s">
        <v>51</v>
      </c>
      <c r="F11" s="15" t="s">
        <v>40</v>
      </c>
      <c r="G11" s="15" t="s">
        <v>51</v>
      </c>
      <c r="H11" s="15" t="s">
        <v>40</v>
      </c>
      <c r="I11" s="15" t="s">
        <v>51</v>
      </c>
    </row>
    <row r="12" spans="2:14" ht="25.5" x14ac:dyDescent="0.25">
      <c r="C12" s="16" t="s">
        <v>105</v>
      </c>
      <c r="D12" s="51">
        <v>18</v>
      </c>
      <c r="E12" s="21">
        <f>D12/23</f>
        <v>0.78260869565217395</v>
      </c>
      <c r="F12" s="19">
        <v>15</v>
      </c>
      <c r="G12" s="21">
        <f>F12/D12</f>
        <v>0.83333333333333337</v>
      </c>
      <c r="H12" s="19">
        <v>17</v>
      </c>
      <c r="I12" s="21">
        <f>H12/D12</f>
        <v>0.94444444444444442</v>
      </c>
    </row>
    <row r="13" spans="2:14" x14ac:dyDescent="0.25">
      <c r="C13" s="16" t="s">
        <v>106</v>
      </c>
      <c r="D13" s="51">
        <v>9</v>
      </c>
      <c r="E13" s="21">
        <f t="shared" ref="E13:E25" si="0">D13/23</f>
        <v>0.39130434782608697</v>
      </c>
      <c r="F13" s="19">
        <v>7</v>
      </c>
      <c r="G13" s="21">
        <f t="shared" ref="G13:G25" si="1">F13/D13</f>
        <v>0.77777777777777779</v>
      </c>
      <c r="H13" s="19">
        <v>8</v>
      </c>
      <c r="I13" s="21">
        <f t="shared" ref="I13:I25" si="2">H13/D13</f>
        <v>0.88888888888888884</v>
      </c>
    </row>
    <row r="14" spans="2:14" x14ac:dyDescent="0.25">
      <c r="C14" s="16" t="s">
        <v>107</v>
      </c>
      <c r="D14" s="51">
        <v>4</v>
      </c>
      <c r="E14" s="21">
        <f t="shared" si="0"/>
        <v>0.17391304347826086</v>
      </c>
      <c r="F14" s="19">
        <v>3</v>
      </c>
      <c r="G14" s="21">
        <f t="shared" si="1"/>
        <v>0.75</v>
      </c>
      <c r="H14" s="19">
        <v>2</v>
      </c>
      <c r="I14" s="21">
        <f t="shared" si="2"/>
        <v>0.5</v>
      </c>
    </row>
    <row r="15" spans="2:14" x14ac:dyDescent="0.25">
      <c r="C15" s="16" t="s">
        <v>108</v>
      </c>
      <c r="D15" s="51">
        <v>13</v>
      </c>
      <c r="E15" s="21">
        <f t="shared" si="0"/>
        <v>0.56521739130434778</v>
      </c>
      <c r="F15" s="19">
        <v>11</v>
      </c>
      <c r="G15" s="21">
        <f t="shared" si="1"/>
        <v>0.84615384615384615</v>
      </c>
      <c r="H15" s="19">
        <v>11</v>
      </c>
      <c r="I15" s="21">
        <f t="shared" si="2"/>
        <v>0.84615384615384615</v>
      </c>
    </row>
    <row r="16" spans="2:14" x14ac:dyDescent="0.25">
      <c r="C16" s="16" t="s">
        <v>109</v>
      </c>
      <c r="D16" s="51">
        <v>6</v>
      </c>
      <c r="E16" s="21">
        <f t="shared" si="0"/>
        <v>0.2608695652173913</v>
      </c>
      <c r="F16" s="19">
        <v>5</v>
      </c>
      <c r="G16" s="21">
        <f t="shared" si="1"/>
        <v>0.83333333333333337</v>
      </c>
      <c r="H16" s="19">
        <v>5</v>
      </c>
      <c r="I16" s="21">
        <f t="shared" si="2"/>
        <v>0.83333333333333337</v>
      </c>
    </row>
    <row r="17" spans="3:9" x14ac:dyDescent="0.25">
      <c r="C17" s="16" t="s">
        <v>110</v>
      </c>
      <c r="D17" s="51">
        <v>6</v>
      </c>
      <c r="E17" s="21">
        <f t="shared" si="0"/>
        <v>0.2608695652173913</v>
      </c>
      <c r="F17" s="19">
        <v>4</v>
      </c>
      <c r="G17" s="21">
        <f t="shared" si="1"/>
        <v>0.66666666666666663</v>
      </c>
      <c r="H17" s="19">
        <v>6</v>
      </c>
      <c r="I17" s="21">
        <f t="shared" si="2"/>
        <v>1</v>
      </c>
    </row>
    <row r="18" spans="3:9" x14ac:dyDescent="0.25">
      <c r="C18" s="16" t="s">
        <v>111</v>
      </c>
      <c r="D18" s="51">
        <v>2</v>
      </c>
      <c r="E18" s="21">
        <f t="shared" si="0"/>
        <v>8.6956521739130432E-2</v>
      </c>
      <c r="F18" s="19">
        <v>2</v>
      </c>
      <c r="G18" s="21">
        <f t="shared" si="1"/>
        <v>1</v>
      </c>
      <c r="H18" s="19">
        <v>1</v>
      </c>
      <c r="I18" s="21">
        <f t="shared" si="2"/>
        <v>0.5</v>
      </c>
    </row>
    <row r="19" spans="3:9" x14ac:dyDescent="0.25">
      <c r="C19" s="16" t="s">
        <v>112</v>
      </c>
      <c r="D19" s="51">
        <v>1</v>
      </c>
      <c r="E19" s="21">
        <f t="shared" si="0"/>
        <v>4.3478260869565216E-2</v>
      </c>
      <c r="F19" s="19">
        <v>0</v>
      </c>
      <c r="G19" s="21">
        <f t="shared" si="1"/>
        <v>0</v>
      </c>
      <c r="H19" s="19">
        <v>1</v>
      </c>
      <c r="I19" s="21">
        <f t="shared" si="2"/>
        <v>1</v>
      </c>
    </row>
    <row r="20" spans="3:9" ht="38.25" x14ac:dyDescent="0.25">
      <c r="C20" s="16" t="s">
        <v>344</v>
      </c>
      <c r="D20" s="51">
        <v>3</v>
      </c>
      <c r="E20" s="21">
        <f t="shared" si="0"/>
        <v>0.13043478260869565</v>
      </c>
      <c r="F20" s="19">
        <v>3</v>
      </c>
      <c r="G20" s="21">
        <f t="shared" si="1"/>
        <v>1</v>
      </c>
      <c r="H20" s="19">
        <v>2</v>
      </c>
      <c r="I20" s="21">
        <f t="shared" si="2"/>
        <v>0.66666666666666663</v>
      </c>
    </row>
    <row r="21" spans="3:9" ht="25.5" x14ac:dyDescent="0.25">
      <c r="C21" s="16" t="s">
        <v>345</v>
      </c>
      <c r="D21" s="51">
        <v>6</v>
      </c>
      <c r="E21" s="21">
        <f t="shared" si="0"/>
        <v>0.2608695652173913</v>
      </c>
      <c r="F21" s="19">
        <v>5</v>
      </c>
      <c r="G21" s="21">
        <f t="shared" si="1"/>
        <v>0.83333333333333337</v>
      </c>
      <c r="H21" s="19">
        <v>5</v>
      </c>
      <c r="I21" s="21">
        <f t="shared" si="2"/>
        <v>0.83333333333333337</v>
      </c>
    </row>
    <row r="22" spans="3:9" x14ac:dyDescent="0.25">
      <c r="C22" s="16" t="s">
        <v>346</v>
      </c>
      <c r="D22" s="51">
        <v>14</v>
      </c>
      <c r="E22" s="21">
        <f t="shared" si="0"/>
        <v>0.60869565217391308</v>
      </c>
      <c r="F22" s="19">
        <v>10</v>
      </c>
      <c r="G22" s="21">
        <f t="shared" si="1"/>
        <v>0.7142857142857143</v>
      </c>
      <c r="H22" s="19">
        <v>12</v>
      </c>
      <c r="I22" s="21">
        <f t="shared" si="2"/>
        <v>0.8571428571428571</v>
      </c>
    </row>
    <row r="23" spans="3:9" ht="25.5" x14ac:dyDescent="0.25">
      <c r="C23" s="16" t="s">
        <v>347</v>
      </c>
      <c r="D23" s="51">
        <v>8</v>
      </c>
      <c r="E23" s="21">
        <f t="shared" si="0"/>
        <v>0.34782608695652173</v>
      </c>
      <c r="F23" s="19">
        <v>6</v>
      </c>
      <c r="G23" s="21">
        <f t="shared" si="1"/>
        <v>0.75</v>
      </c>
      <c r="H23" s="19">
        <v>6</v>
      </c>
      <c r="I23" s="21">
        <f t="shared" si="2"/>
        <v>0.75</v>
      </c>
    </row>
    <row r="24" spans="3:9" ht="25.5" x14ac:dyDescent="0.25">
      <c r="C24" s="16" t="s">
        <v>348</v>
      </c>
      <c r="D24" s="51">
        <v>1</v>
      </c>
      <c r="E24" s="21">
        <f t="shared" si="0"/>
        <v>4.3478260869565216E-2</v>
      </c>
      <c r="F24" s="19">
        <v>1</v>
      </c>
      <c r="G24" s="21">
        <f t="shared" si="1"/>
        <v>1</v>
      </c>
      <c r="H24" s="19">
        <v>1</v>
      </c>
      <c r="I24" s="21">
        <f t="shared" si="2"/>
        <v>1</v>
      </c>
    </row>
    <row r="25" spans="3:9" ht="38.25" x14ac:dyDescent="0.25">
      <c r="C25" s="16" t="s">
        <v>349</v>
      </c>
      <c r="D25" s="19">
        <v>7</v>
      </c>
      <c r="E25" s="21">
        <f t="shared" si="0"/>
        <v>0.30434782608695654</v>
      </c>
      <c r="F25" s="19">
        <v>4</v>
      </c>
      <c r="G25" s="21">
        <f t="shared" si="1"/>
        <v>0.5714285714285714</v>
      </c>
      <c r="H25" s="19">
        <v>6</v>
      </c>
      <c r="I25" s="21">
        <f t="shared" si="2"/>
        <v>0.8571428571428571</v>
      </c>
    </row>
    <row r="26" spans="3:9" x14ac:dyDescent="0.25"/>
    <row r="27" spans="3:9" x14ac:dyDescent="0.25">
      <c r="C27" s="97" t="s">
        <v>556</v>
      </c>
      <c r="D27" s="97"/>
      <c r="E27" s="97"/>
    </row>
    <row r="28" spans="3:9" ht="3.75" customHeight="1" x14ac:dyDescent="0.25">
      <c r="C28" s="50"/>
      <c r="D28" s="50"/>
      <c r="E28" s="50"/>
    </row>
    <row r="29" spans="3:9" x14ac:dyDescent="0.25">
      <c r="C29" s="15" t="s">
        <v>7</v>
      </c>
      <c r="D29" s="15" t="s">
        <v>40</v>
      </c>
      <c r="E29" s="15" t="s">
        <v>51</v>
      </c>
    </row>
    <row r="30" spans="3:9" ht="25.5" x14ac:dyDescent="0.25">
      <c r="C30" s="16" t="s">
        <v>350</v>
      </c>
      <c r="D30" s="19">
        <v>13</v>
      </c>
      <c r="E30" s="21">
        <f>D30/23</f>
        <v>0.56521739130434778</v>
      </c>
    </row>
    <row r="31" spans="3:9" x14ac:dyDescent="0.25">
      <c r="C31" s="16" t="s">
        <v>351</v>
      </c>
      <c r="D31" s="19">
        <v>14</v>
      </c>
      <c r="E31" s="21">
        <f t="shared" ref="E31:E35" si="3">D31/23</f>
        <v>0.60869565217391308</v>
      </c>
    </row>
    <row r="32" spans="3:9" ht="25.5" x14ac:dyDescent="0.25">
      <c r="C32" s="16" t="s">
        <v>352</v>
      </c>
      <c r="D32" s="19">
        <v>15</v>
      </c>
      <c r="E32" s="21">
        <f t="shared" si="3"/>
        <v>0.65217391304347827</v>
      </c>
    </row>
    <row r="33" spans="3:11" x14ac:dyDescent="0.25">
      <c r="C33" s="16" t="s">
        <v>353</v>
      </c>
      <c r="D33" s="19">
        <v>10</v>
      </c>
      <c r="E33" s="21">
        <f t="shared" si="3"/>
        <v>0.43478260869565216</v>
      </c>
    </row>
    <row r="34" spans="3:11" x14ac:dyDescent="0.25">
      <c r="C34" s="16" t="s">
        <v>354</v>
      </c>
      <c r="D34" s="19">
        <v>13</v>
      </c>
      <c r="E34" s="21">
        <f t="shared" si="3"/>
        <v>0.56521739130434778</v>
      </c>
    </row>
    <row r="35" spans="3:11" ht="25.5" x14ac:dyDescent="0.25">
      <c r="C35" s="16" t="s">
        <v>355</v>
      </c>
      <c r="D35" s="19">
        <v>16</v>
      </c>
      <c r="E35" s="21">
        <f t="shared" si="3"/>
        <v>0.69565217391304346</v>
      </c>
    </row>
    <row r="36" spans="3:11" x14ac:dyDescent="0.25"/>
    <row r="37" spans="3:11" x14ac:dyDescent="0.25">
      <c r="C37" s="97" t="s">
        <v>557</v>
      </c>
      <c r="D37" s="97"/>
      <c r="E37" s="97"/>
    </row>
    <row r="38" spans="3:11" ht="2.25" customHeight="1" x14ac:dyDescent="0.25">
      <c r="C38" s="23"/>
      <c r="D38" s="23"/>
      <c r="E38" s="23"/>
    </row>
    <row r="39" spans="3:11" x14ac:dyDescent="0.25">
      <c r="C39" s="15" t="s">
        <v>7</v>
      </c>
      <c r="D39" s="15" t="s">
        <v>40</v>
      </c>
      <c r="E39" s="15" t="s">
        <v>51</v>
      </c>
    </row>
    <row r="40" spans="3:11" x14ac:dyDescent="0.25">
      <c r="C40" s="16" t="s">
        <v>356</v>
      </c>
      <c r="D40" s="19">
        <v>12</v>
      </c>
      <c r="E40" s="21">
        <f>D40/23</f>
        <v>0.52173913043478259</v>
      </c>
    </row>
    <row r="41" spans="3:11" ht="25.5" x14ac:dyDescent="0.25">
      <c r="C41" s="16" t="s">
        <v>357</v>
      </c>
      <c r="D41" s="19">
        <v>19</v>
      </c>
      <c r="E41" s="21">
        <f t="shared" ref="E41:E42" si="4">D41/23</f>
        <v>0.82608695652173914</v>
      </c>
    </row>
    <row r="42" spans="3:11" ht="25.5" x14ac:dyDescent="0.25">
      <c r="C42" s="16" t="s">
        <v>358</v>
      </c>
      <c r="D42" s="19">
        <v>15</v>
      </c>
      <c r="E42" s="21">
        <f t="shared" si="4"/>
        <v>0.65217391304347827</v>
      </c>
    </row>
    <row r="43" spans="3:11" x14ac:dyDescent="0.25"/>
    <row r="44" spans="3:11" x14ac:dyDescent="0.25">
      <c r="C44" s="97" t="s">
        <v>558</v>
      </c>
      <c r="D44" s="97"/>
      <c r="E44" s="97"/>
      <c r="F44" s="97"/>
      <c r="G44" s="97"/>
      <c r="H44" s="97"/>
      <c r="I44" s="97"/>
      <c r="J44" s="97"/>
      <c r="K44" s="97"/>
    </row>
    <row r="45" spans="3:11" ht="2.25" customHeight="1" x14ac:dyDescent="0.25">
      <c r="C45" s="23"/>
      <c r="D45" s="23"/>
      <c r="E45" s="23"/>
      <c r="F45" s="23"/>
      <c r="G45" s="23"/>
      <c r="H45" s="23"/>
      <c r="I45" s="23"/>
      <c r="J45" s="23"/>
      <c r="K45" s="23"/>
    </row>
    <row r="46" spans="3:11" x14ac:dyDescent="0.25">
      <c r="D46" s="77" t="s">
        <v>364</v>
      </c>
      <c r="E46" s="77"/>
      <c r="F46" s="77" t="s">
        <v>365</v>
      </c>
      <c r="G46" s="77"/>
      <c r="H46" s="77" t="s">
        <v>366</v>
      </c>
      <c r="I46" s="77"/>
      <c r="J46" s="77" t="s">
        <v>367</v>
      </c>
      <c r="K46" s="77"/>
    </row>
    <row r="47" spans="3:11" x14ac:dyDescent="0.25">
      <c r="C47" s="15" t="s">
        <v>368</v>
      </c>
      <c r="D47" s="15" t="s">
        <v>40</v>
      </c>
      <c r="E47" s="15" t="s">
        <v>51</v>
      </c>
      <c r="F47" s="15" t="s">
        <v>40</v>
      </c>
      <c r="G47" s="15" t="s">
        <v>51</v>
      </c>
      <c r="H47" s="15" t="s">
        <v>40</v>
      </c>
      <c r="I47" s="15" t="s">
        <v>51</v>
      </c>
      <c r="J47" s="15" t="s">
        <v>40</v>
      </c>
      <c r="K47" s="15" t="s">
        <v>51</v>
      </c>
    </row>
    <row r="48" spans="3:11" x14ac:dyDescent="0.25">
      <c r="C48" s="18" t="s">
        <v>359</v>
      </c>
      <c r="D48" s="19">
        <v>14</v>
      </c>
      <c r="E48" s="21">
        <f>D48/23</f>
        <v>0.60869565217391308</v>
      </c>
      <c r="F48" s="19">
        <v>6</v>
      </c>
      <c r="G48" s="21">
        <f>F48/23</f>
        <v>0.2608695652173913</v>
      </c>
      <c r="H48" s="19">
        <v>2</v>
      </c>
      <c r="I48" s="21">
        <f>H48/23</f>
        <v>8.6956521739130432E-2</v>
      </c>
      <c r="J48" s="19">
        <v>1</v>
      </c>
      <c r="K48" s="21">
        <f>J48/23</f>
        <v>4.3478260869565216E-2</v>
      </c>
    </row>
    <row r="49" spans="3:11" x14ac:dyDescent="0.25">
      <c r="C49" s="18" t="s">
        <v>360</v>
      </c>
      <c r="D49" s="19">
        <v>18</v>
      </c>
      <c r="E49" s="21">
        <f t="shared" ref="E49:E54" si="5">D49/23</f>
        <v>0.78260869565217395</v>
      </c>
      <c r="F49" s="19">
        <v>4</v>
      </c>
      <c r="G49" s="21">
        <f t="shared" ref="G49:G54" si="6">F49/23</f>
        <v>0.17391304347826086</v>
      </c>
      <c r="H49" s="19">
        <v>0</v>
      </c>
      <c r="I49" s="21">
        <f t="shared" ref="I49:I54" si="7">H49/23</f>
        <v>0</v>
      </c>
      <c r="J49" s="19">
        <v>1</v>
      </c>
      <c r="K49" s="21">
        <f t="shared" ref="K49:K54" si="8">J49/23</f>
        <v>4.3478260869565216E-2</v>
      </c>
    </row>
    <row r="50" spans="3:11" x14ac:dyDescent="0.25">
      <c r="C50" s="18" t="s">
        <v>369</v>
      </c>
      <c r="D50" s="19">
        <v>7</v>
      </c>
      <c r="E50" s="21">
        <f t="shared" si="5"/>
        <v>0.30434782608695654</v>
      </c>
      <c r="F50" s="19">
        <v>5</v>
      </c>
      <c r="G50" s="21">
        <f t="shared" si="6"/>
        <v>0.21739130434782608</v>
      </c>
      <c r="H50" s="19">
        <v>2</v>
      </c>
      <c r="I50" s="21">
        <f t="shared" si="7"/>
        <v>8.6956521739130432E-2</v>
      </c>
      <c r="J50" s="19">
        <v>9</v>
      </c>
      <c r="K50" s="21">
        <f t="shared" si="8"/>
        <v>0.39130434782608697</v>
      </c>
    </row>
    <row r="51" spans="3:11" x14ac:dyDescent="0.25">
      <c r="C51" s="18" t="s">
        <v>361</v>
      </c>
      <c r="D51" s="19">
        <v>7</v>
      </c>
      <c r="E51" s="21">
        <f t="shared" si="5"/>
        <v>0.30434782608695654</v>
      </c>
      <c r="F51" s="19">
        <v>8</v>
      </c>
      <c r="G51" s="21">
        <f t="shared" si="6"/>
        <v>0.34782608695652173</v>
      </c>
      <c r="H51" s="19">
        <v>3</v>
      </c>
      <c r="I51" s="21">
        <f t="shared" si="7"/>
        <v>0.13043478260869565</v>
      </c>
      <c r="J51" s="19">
        <v>5</v>
      </c>
      <c r="K51" s="21">
        <f t="shared" si="8"/>
        <v>0.21739130434782608</v>
      </c>
    </row>
    <row r="52" spans="3:11" x14ac:dyDescent="0.25">
      <c r="C52" s="18" t="s">
        <v>362</v>
      </c>
      <c r="D52" s="19">
        <v>1</v>
      </c>
      <c r="E52" s="21">
        <f t="shared" si="5"/>
        <v>4.3478260869565216E-2</v>
      </c>
      <c r="F52" s="19">
        <v>3</v>
      </c>
      <c r="G52" s="21">
        <f t="shared" si="6"/>
        <v>0.13043478260869565</v>
      </c>
      <c r="H52" s="19">
        <v>9</v>
      </c>
      <c r="I52" s="21">
        <f t="shared" si="7"/>
        <v>0.39130434782608697</v>
      </c>
      <c r="J52" s="19">
        <v>10</v>
      </c>
      <c r="K52" s="21">
        <f t="shared" si="8"/>
        <v>0.43478260869565216</v>
      </c>
    </row>
    <row r="53" spans="3:11" x14ac:dyDescent="0.25">
      <c r="C53" s="18" t="s">
        <v>363</v>
      </c>
      <c r="D53" s="19">
        <v>8</v>
      </c>
      <c r="E53" s="21">
        <f t="shared" si="5"/>
        <v>0.34782608695652173</v>
      </c>
      <c r="F53" s="19">
        <v>7</v>
      </c>
      <c r="G53" s="21">
        <f t="shared" si="6"/>
        <v>0.30434782608695654</v>
      </c>
      <c r="H53" s="19">
        <v>2</v>
      </c>
      <c r="I53" s="21">
        <f t="shared" si="7"/>
        <v>8.6956521739130432E-2</v>
      </c>
      <c r="J53" s="19">
        <v>6</v>
      </c>
      <c r="K53" s="21">
        <f t="shared" si="8"/>
        <v>0.2608695652173913</v>
      </c>
    </row>
    <row r="54" spans="3:11" x14ac:dyDescent="0.25">
      <c r="C54" s="18" t="s">
        <v>93</v>
      </c>
      <c r="D54" s="19">
        <v>1</v>
      </c>
      <c r="E54" s="21">
        <f t="shared" si="5"/>
        <v>4.3478260869565216E-2</v>
      </c>
      <c r="F54" s="19">
        <v>0</v>
      </c>
      <c r="G54" s="21">
        <f t="shared" si="6"/>
        <v>0</v>
      </c>
      <c r="H54" s="19">
        <v>0</v>
      </c>
      <c r="I54" s="21">
        <f t="shared" si="7"/>
        <v>0</v>
      </c>
      <c r="J54" s="19">
        <v>0</v>
      </c>
      <c r="K54" s="21">
        <f t="shared" si="8"/>
        <v>0</v>
      </c>
    </row>
    <row r="55" spans="3:11" x14ac:dyDescent="0.25">
      <c r="C55" s="74" t="s">
        <v>370</v>
      </c>
      <c r="D55" s="71"/>
      <c r="E55" s="71"/>
      <c r="F55" s="71"/>
      <c r="G55" s="71"/>
    </row>
    <row r="56" spans="3:11" x14ac:dyDescent="0.25"/>
    <row r="57" spans="3:11" x14ac:dyDescent="0.25">
      <c r="C57" s="100" t="s">
        <v>559</v>
      </c>
      <c r="D57" s="100"/>
      <c r="E57" s="100"/>
    </row>
    <row r="58" spans="3:11" ht="3.75" customHeight="1" x14ac:dyDescent="0.25">
      <c r="C58" s="50"/>
      <c r="D58" s="50"/>
      <c r="E58" s="50"/>
    </row>
    <row r="59" spans="3:11" x14ac:dyDescent="0.25">
      <c r="C59" s="15" t="s">
        <v>7</v>
      </c>
      <c r="D59" s="15" t="s">
        <v>40</v>
      </c>
      <c r="E59" s="15" t="s">
        <v>51</v>
      </c>
    </row>
    <row r="60" spans="3:11" x14ac:dyDescent="0.25">
      <c r="C60" s="18" t="s">
        <v>41</v>
      </c>
      <c r="D60" s="19">
        <v>19</v>
      </c>
      <c r="E60" s="24">
        <f>D60/$D$62</f>
        <v>0.82608695652173914</v>
      </c>
    </row>
    <row r="61" spans="3:11" x14ac:dyDescent="0.25">
      <c r="C61" s="18" t="s">
        <v>42</v>
      </c>
      <c r="D61" s="19">
        <v>4</v>
      </c>
      <c r="E61" s="24">
        <f>D61/$D$62</f>
        <v>0.17391304347826086</v>
      </c>
    </row>
    <row r="62" spans="3:11" x14ac:dyDescent="0.25">
      <c r="C62" s="26" t="s">
        <v>6</v>
      </c>
      <c r="D62" s="20">
        <f>SUM(D60:D61)</f>
        <v>23</v>
      </c>
      <c r="E62" s="22">
        <f>SUM(E60:E61)</f>
        <v>1</v>
      </c>
    </row>
    <row r="63" spans="3:11" x14ac:dyDescent="0.25"/>
    <row r="64" spans="3:11" x14ac:dyDescent="0.25">
      <c r="C64" s="97" t="s">
        <v>560</v>
      </c>
      <c r="D64" s="97"/>
      <c r="E64" s="97"/>
      <c r="F64" s="97"/>
      <c r="G64" s="97"/>
      <c r="H64" s="97"/>
      <c r="I64" s="97"/>
      <c r="J64" s="97"/>
      <c r="K64" s="97"/>
    </row>
    <row r="65" spans="3:11" ht="3.75" customHeight="1" x14ac:dyDescent="0.25">
      <c r="C65" s="23"/>
      <c r="D65" s="23"/>
      <c r="E65" s="23"/>
      <c r="F65" s="23"/>
      <c r="G65" s="23"/>
      <c r="H65" s="23"/>
      <c r="I65" s="23"/>
      <c r="J65" s="23"/>
      <c r="K65" s="23"/>
    </row>
    <row r="66" spans="3:11" x14ac:dyDescent="0.25">
      <c r="D66" s="77" t="s">
        <v>364</v>
      </c>
      <c r="E66" s="77"/>
      <c r="F66" s="77" t="s">
        <v>365</v>
      </c>
      <c r="G66" s="77"/>
      <c r="H66" s="77" t="s">
        <v>366</v>
      </c>
      <c r="I66" s="77"/>
      <c r="J66" s="77" t="s">
        <v>367</v>
      </c>
      <c r="K66" s="77"/>
    </row>
    <row r="67" spans="3:11" x14ac:dyDescent="0.25">
      <c r="C67" s="15" t="s">
        <v>368</v>
      </c>
      <c r="D67" s="15" t="s">
        <v>40</v>
      </c>
      <c r="E67" s="15" t="s">
        <v>51</v>
      </c>
      <c r="F67" s="15" t="s">
        <v>40</v>
      </c>
      <c r="G67" s="15" t="s">
        <v>51</v>
      </c>
      <c r="H67" s="15" t="s">
        <v>40</v>
      </c>
      <c r="I67" s="15" t="s">
        <v>51</v>
      </c>
      <c r="J67" s="15" t="s">
        <v>40</v>
      </c>
      <c r="K67" s="15" t="s">
        <v>51</v>
      </c>
    </row>
    <row r="68" spans="3:11" x14ac:dyDescent="0.25">
      <c r="C68" s="18" t="s">
        <v>371</v>
      </c>
      <c r="D68" s="19">
        <v>18</v>
      </c>
      <c r="E68" s="21">
        <f>D68/23</f>
        <v>0.78260869565217395</v>
      </c>
      <c r="F68" s="19">
        <v>5</v>
      </c>
      <c r="G68" s="21">
        <f>F68/23</f>
        <v>0.21739130434782608</v>
      </c>
      <c r="H68" s="19">
        <v>0</v>
      </c>
      <c r="I68" s="21">
        <f>H68/23</f>
        <v>0</v>
      </c>
      <c r="J68" s="19">
        <v>0</v>
      </c>
      <c r="K68" s="21">
        <f>J68/23</f>
        <v>0</v>
      </c>
    </row>
    <row r="69" spans="3:11" x14ac:dyDescent="0.25">
      <c r="C69" s="18" t="s">
        <v>372</v>
      </c>
      <c r="D69" s="19">
        <v>18</v>
      </c>
      <c r="E69" s="21">
        <f t="shared" ref="E69:E74" si="9">D69/23</f>
        <v>0.78260869565217395</v>
      </c>
      <c r="F69" s="19">
        <v>4</v>
      </c>
      <c r="G69" s="21">
        <f t="shared" ref="G69:G75" si="10">F69/23</f>
        <v>0.17391304347826086</v>
      </c>
      <c r="H69" s="19">
        <v>1</v>
      </c>
      <c r="I69" s="21">
        <f t="shared" ref="I69:I75" si="11">H69/23</f>
        <v>4.3478260869565216E-2</v>
      </c>
      <c r="J69" s="19">
        <v>0</v>
      </c>
      <c r="K69" s="21">
        <f t="shared" ref="K69:K75" si="12">J69/23</f>
        <v>0</v>
      </c>
    </row>
    <row r="70" spans="3:11" x14ac:dyDescent="0.25">
      <c r="C70" s="18" t="s">
        <v>373</v>
      </c>
      <c r="D70" s="19">
        <v>6</v>
      </c>
      <c r="E70" s="21">
        <f t="shared" si="9"/>
        <v>0.2608695652173913</v>
      </c>
      <c r="F70" s="19">
        <v>7</v>
      </c>
      <c r="G70" s="21">
        <f t="shared" si="10"/>
        <v>0.30434782608695654</v>
      </c>
      <c r="H70" s="19">
        <v>6</v>
      </c>
      <c r="I70" s="21">
        <f t="shared" si="11"/>
        <v>0.2608695652173913</v>
      </c>
      <c r="J70" s="19">
        <v>4</v>
      </c>
      <c r="K70" s="21">
        <f t="shared" si="12"/>
        <v>0.17391304347826086</v>
      </c>
    </row>
    <row r="71" spans="3:11" x14ac:dyDescent="0.25">
      <c r="C71" s="18" t="s">
        <v>374</v>
      </c>
      <c r="D71" s="19">
        <v>4</v>
      </c>
      <c r="E71" s="21">
        <f t="shared" si="9"/>
        <v>0.17391304347826086</v>
      </c>
      <c r="F71" s="19">
        <v>3</v>
      </c>
      <c r="G71" s="21">
        <f t="shared" si="10"/>
        <v>0.13043478260869565</v>
      </c>
      <c r="H71" s="19">
        <v>5</v>
      </c>
      <c r="I71" s="21">
        <f t="shared" si="11"/>
        <v>0.21739130434782608</v>
      </c>
      <c r="J71" s="19">
        <v>11</v>
      </c>
      <c r="K71" s="21">
        <f t="shared" si="12"/>
        <v>0.47826086956521741</v>
      </c>
    </row>
    <row r="72" spans="3:11" x14ac:dyDescent="0.25">
      <c r="C72" s="18" t="s">
        <v>375</v>
      </c>
      <c r="D72" s="19">
        <v>18</v>
      </c>
      <c r="E72" s="21">
        <f t="shared" si="9"/>
        <v>0.78260869565217395</v>
      </c>
      <c r="F72" s="19">
        <v>2</v>
      </c>
      <c r="G72" s="21">
        <f t="shared" si="10"/>
        <v>8.6956521739130432E-2</v>
      </c>
      <c r="H72" s="19">
        <v>1</v>
      </c>
      <c r="I72" s="21">
        <f t="shared" si="11"/>
        <v>4.3478260869565216E-2</v>
      </c>
      <c r="J72" s="19">
        <v>2</v>
      </c>
      <c r="K72" s="21">
        <f t="shared" si="12"/>
        <v>8.6956521739130432E-2</v>
      </c>
    </row>
    <row r="73" spans="3:11" x14ac:dyDescent="0.25">
      <c r="C73" s="18" t="s">
        <v>376</v>
      </c>
      <c r="D73" s="19">
        <v>0</v>
      </c>
      <c r="E73" s="21">
        <f t="shared" si="9"/>
        <v>0</v>
      </c>
      <c r="F73" s="19">
        <v>2</v>
      </c>
      <c r="G73" s="21">
        <f t="shared" si="10"/>
        <v>8.6956521739130432E-2</v>
      </c>
      <c r="H73" s="19">
        <v>8</v>
      </c>
      <c r="I73" s="21">
        <f t="shared" si="11"/>
        <v>0.34782608695652173</v>
      </c>
      <c r="J73" s="19">
        <v>13</v>
      </c>
      <c r="K73" s="21">
        <f t="shared" si="12"/>
        <v>0.56521739130434778</v>
      </c>
    </row>
    <row r="74" spans="3:11" x14ac:dyDescent="0.25">
      <c r="C74" s="18" t="s">
        <v>377</v>
      </c>
      <c r="D74" s="19">
        <v>1</v>
      </c>
      <c r="E74" s="21">
        <f t="shared" si="9"/>
        <v>4.3478260869565216E-2</v>
      </c>
      <c r="F74" s="19">
        <v>4</v>
      </c>
      <c r="G74" s="21">
        <f t="shared" si="10"/>
        <v>0.17391304347826086</v>
      </c>
      <c r="H74" s="19">
        <v>6</v>
      </c>
      <c r="I74" s="21">
        <f t="shared" si="11"/>
        <v>0.2608695652173913</v>
      </c>
      <c r="J74" s="19">
        <v>12</v>
      </c>
      <c r="K74" s="21">
        <f t="shared" si="12"/>
        <v>0.52173913043478259</v>
      </c>
    </row>
    <row r="75" spans="3:11" x14ac:dyDescent="0.25">
      <c r="C75" s="18" t="s">
        <v>322</v>
      </c>
      <c r="D75" s="19">
        <v>1</v>
      </c>
      <c r="E75" s="21">
        <f>D75/23</f>
        <v>4.3478260869565216E-2</v>
      </c>
      <c r="F75" s="19">
        <v>0</v>
      </c>
      <c r="G75" s="21">
        <f t="shared" si="10"/>
        <v>0</v>
      </c>
      <c r="H75" s="19">
        <v>1</v>
      </c>
      <c r="I75" s="21">
        <f t="shared" si="11"/>
        <v>4.3478260869565216E-2</v>
      </c>
      <c r="J75" s="19">
        <v>0</v>
      </c>
      <c r="K75" s="21">
        <f t="shared" si="12"/>
        <v>0</v>
      </c>
    </row>
    <row r="76" spans="3:11" x14ac:dyDescent="0.25">
      <c r="C76" s="59" t="s">
        <v>378</v>
      </c>
    </row>
    <row r="77" spans="3:11" x14ac:dyDescent="0.25"/>
    <row r="78" spans="3:11" x14ac:dyDescent="0.25">
      <c r="C78" s="100" t="s">
        <v>561</v>
      </c>
      <c r="D78" s="100"/>
      <c r="E78" s="100"/>
    </row>
    <row r="79" spans="3:11" ht="3.75" customHeight="1" x14ac:dyDescent="0.25">
      <c r="C79" s="50"/>
      <c r="D79" s="50"/>
      <c r="E79" s="50"/>
    </row>
    <row r="80" spans="3:11" x14ac:dyDescent="0.25">
      <c r="C80" s="15" t="s">
        <v>7</v>
      </c>
      <c r="D80" s="15" t="s">
        <v>40</v>
      </c>
      <c r="E80" s="15" t="s">
        <v>51</v>
      </c>
    </row>
    <row r="81" spans="3:5" x14ac:dyDescent="0.25">
      <c r="C81" s="18" t="s">
        <v>379</v>
      </c>
      <c r="D81" s="19">
        <v>0</v>
      </c>
      <c r="E81" s="21">
        <f>D81/$D$86</f>
        <v>0</v>
      </c>
    </row>
    <row r="82" spans="3:5" x14ac:dyDescent="0.25">
      <c r="C82" s="18" t="s">
        <v>380</v>
      </c>
      <c r="D82" s="19">
        <v>0</v>
      </c>
      <c r="E82" s="21">
        <f t="shared" ref="E82:E85" si="13">D82/$D$86</f>
        <v>0</v>
      </c>
    </row>
    <row r="83" spans="3:5" x14ac:dyDescent="0.25">
      <c r="C83" s="18" t="s">
        <v>381</v>
      </c>
      <c r="D83" s="19">
        <v>0</v>
      </c>
      <c r="E83" s="21">
        <f t="shared" si="13"/>
        <v>0</v>
      </c>
    </row>
    <row r="84" spans="3:5" x14ac:dyDescent="0.25">
      <c r="C84" s="18" t="s">
        <v>382</v>
      </c>
      <c r="D84" s="19">
        <v>11</v>
      </c>
      <c r="E84" s="21">
        <f t="shared" si="13"/>
        <v>0.47826086956521741</v>
      </c>
    </row>
    <row r="85" spans="3:5" x14ac:dyDescent="0.25">
      <c r="C85" s="18" t="s">
        <v>141</v>
      </c>
      <c r="D85" s="19">
        <v>12</v>
      </c>
      <c r="E85" s="21">
        <f t="shared" si="13"/>
        <v>0.52173913043478259</v>
      </c>
    </row>
    <row r="86" spans="3:5" x14ac:dyDescent="0.25">
      <c r="C86" s="26" t="s">
        <v>6</v>
      </c>
      <c r="D86" s="20">
        <f>SUM(D81:D85)</f>
        <v>23</v>
      </c>
      <c r="E86" s="22">
        <f>SUM(E81:E85)</f>
        <v>1</v>
      </c>
    </row>
    <row r="87" spans="3:5" x14ac:dyDescent="0.25">
      <c r="C87" s="72" t="s">
        <v>383</v>
      </c>
      <c r="D87" s="72"/>
      <c r="E87" s="72"/>
    </row>
    <row r="88" spans="3:5" x14ac:dyDescent="0.25">
      <c r="C88" s="73"/>
      <c r="D88" s="73"/>
      <c r="E88" s="73"/>
    </row>
    <row r="89" spans="3:5" x14ac:dyDescent="0.25">
      <c r="C89" s="73"/>
      <c r="D89" s="73"/>
      <c r="E89" s="73"/>
    </row>
    <row r="90" spans="3:5" x14ac:dyDescent="0.25">
      <c r="C90" s="73"/>
      <c r="D90" s="73"/>
      <c r="E90" s="73"/>
    </row>
    <row r="91" spans="3:5" x14ac:dyDescent="0.25">
      <c r="C91" s="73"/>
      <c r="D91" s="73"/>
      <c r="E91" s="73"/>
    </row>
    <row r="92" spans="3:5" x14ac:dyDescent="0.25"/>
    <row r="93" spans="3:5" x14ac:dyDescent="0.25">
      <c r="C93" s="97" t="s">
        <v>562</v>
      </c>
      <c r="D93" s="97"/>
      <c r="E93" s="97"/>
    </row>
    <row r="94" spans="3:5" ht="3" customHeight="1" x14ac:dyDescent="0.25">
      <c r="C94" s="50"/>
      <c r="D94" s="50"/>
      <c r="E94" s="50"/>
    </row>
    <row r="95" spans="3:5" x14ac:dyDescent="0.25">
      <c r="C95" s="15" t="s">
        <v>7</v>
      </c>
      <c r="D95" s="15" t="s">
        <v>40</v>
      </c>
      <c r="E95" s="15" t="s">
        <v>51</v>
      </c>
    </row>
    <row r="96" spans="3:5" ht="25.5" x14ac:dyDescent="0.25">
      <c r="C96" s="16" t="s">
        <v>384</v>
      </c>
      <c r="D96" s="19">
        <v>3</v>
      </c>
      <c r="E96" s="21">
        <f>D96/23</f>
        <v>0.13043478260869565</v>
      </c>
    </row>
    <row r="97" spans="3:13" ht="25.5" x14ac:dyDescent="0.25">
      <c r="C97" s="16" t="s">
        <v>385</v>
      </c>
      <c r="D97" s="19">
        <v>4</v>
      </c>
      <c r="E97" s="21">
        <f t="shared" ref="E97:E98" si="14">D97/23</f>
        <v>0.17391304347826086</v>
      </c>
    </row>
    <row r="98" spans="3:13" x14ac:dyDescent="0.25">
      <c r="C98" s="16" t="s">
        <v>292</v>
      </c>
      <c r="D98" s="19">
        <v>0</v>
      </c>
      <c r="E98" s="21">
        <f t="shared" si="14"/>
        <v>0</v>
      </c>
    </row>
    <row r="99" spans="3:13" x14ac:dyDescent="0.25"/>
    <row r="100" spans="3:13" x14ac:dyDescent="0.25">
      <c r="C100" s="108" t="s">
        <v>563</v>
      </c>
      <c r="D100" s="108"/>
      <c r="E100" s="108"/>
    </row>
    <row r="101" spans="3:13" ht="3" customHeight="1" x14ac:dyDescent="0.25">
      <c r="C101" s="23"/>
      <c r="D101" s="23"/>
      <c r="E101" s="23"/>
    </row>
    <row r="102" spans="3:13" x14ac:dyDescent="0.25">
      <c r="C102" s="15" t="s">
        <v>7</v>
      </c>
      <c r="D102" s="15" t="s">
        <v>40</v>
      </c>
      <c r="E102" s="15" t="s">
        <v>51</v>
      </c>
      <c r="G102" s="77" t="s">
        <v>387</v>
      </c>
      <c r="H102" s="77"/>
      <c r="I102" s="77"/>
      <c r="J102" s="77"/>
      <c r="K102" s="77"/>
      <c r="L102" s="77"/>
      <c r="M102" s="77"/>
    </row>
    <row r="103" spans="3:13" ht="12.75" customHeight="1" x14ac:dyDescent="0.25">
      <c r="C103" s="18" t="s">
        <v>41</v>
      </c>
      <c r="D103" s="19">
        <v>10</v>
      </c>
      <c r="E103" s="24">
        <f>D103/$D$105</f>
        <v>0.43478260869565216</v>
      </c>
      <c r="G103" s="90" t="s">
        <v>386</v>
      </c>
      <c r="H103" s="90"/>
      <c r="I103" s="90"/>
      <c r="J103" s="90"/>
      <c r="K103" s="90"/>
      <c r="L103" s="90"/>
      <c r="M103" s="90"/>
    </row>
    <row r="104" spans="3:13" x14ac:dyDescent="0.25">
      <c r="C104" s="18" t="s">
        <v>42</v>
      </c>
      <c r="D104" s="19">
        <v>13</v>
      </c>
      <c r="E104" s="24">
        <f>D104/$D$105</f>
        <v>0.56521739130434778</v>
      </c>
      <c r="G104" s="90"/>
      <c r="H104" s="90"/>
      <c r="I104" s="90"/>
      <c r="J104" s="90"/>
      <c r="K104" s="90"/>
      <c r="L104" s="90"/>
      <c r="M104" s="90"/>
    </row>
    <row r="105" spans="3:13" x14ac:dyDescent="0.25">
      <c r="C105" s="26" t="s">
        <v>6</v>
      </c>
      <c r="D105" s="20">
        <f>SUM(D103:D104)</f>
        <v>23</v>
      </c>
      <c r="E105" s="22">
        <f>SUM(E103:E104)</f>
        <v>1</v>
      </c>
      <c r="G105" s="90"/>
      <c r="H105" s="90"/>
      <c r="I105" s="90"/>
      <c r="J105" s="90"/>
      <c r="K105" s="90"/>
      <c r="L105" s="90"/>
      <c r="M105" s="90"/>
    </row>
    <row r="106" spans="3:13" x14ac:dyDescent="0.25">
      <c r="G106" s="90"/>
      <c r="H106" s="90"/>
      <c r="I106" s="90"/>
      <c r="J106" s="90"/>
      <c r="K106" s="90"/>
      <c r="L106" s="90"/>
      <c r="M106" s="90"/>
    </row>
    <row r="107" spans="3:13" x14ac:dyDescent="0.25">
      <c r="G107" s="90"/>
      <c r="H107" s="90"/>
      <c r="I107" s="90"/>
      <c r="J107" s="90"/>
      <c r="K107" s="90"/>
      <c r="L107" s="90"/>
      <c r="M107" s="90"/>
    </row>
    <row r="108" spans="3:13" x14ac:dyDescent="0.25"/>
    <row r="109" spans="3:13" x14ac:dyDescent="0.25">
      <c r="C109" s="101" t="s">
        <v>564</v>
      </c>
      <c r="D109" s="101"/>
      <c r="E109" s="101"/>
      <c r="F109" s="101"/>
      <c r="G109" s="101"/>
    </row>
    <row r="110" spans="3:13" ht="2.25" customHeight="1" x14ac:dyDescent="0.25">
      <c r="C110" s="23"/>
      <c r="D110" s="23"/>
      <c r="E110" s="23"/>
      <c r="F110" s="23"/>
      <c r="G110" s="23"/>
    </row>
    <row r="111" spans="3:13" ht="15" customHeight="1" x14ac:dyDescent="0.25">
      <c r="D111" s="78" t="s">
        <v>392</v>
      </c>
      <c r="E111" s="79"/>
      <c r="F111" s="78" t="s">
        <v>393</v>
      </c>
      <c r="G111" s="79"/>
    </row>
    <row r="112" spans="3:13" x14ac:dyDescent="0.25">
      <c r="C112" s="15" t="s">
        <v>7</v>
      </c>
      <c r="D112" s="15" t="s">
        <v>40</v>
      </c>
      <c r="E112" s="15" t="s">
        <v>51</v>
      </c>
      <c r="F112" s="15" t="s">
        <v>40</v>
      </c>
      <c r="G112" s="15" t="s">
        <v>51</v>
      </c>
    </row>
    <row r="113" spans="3:11" x14ac:dyDescent="0.25">
      <c r="C113" s="18" t="s">
        <v>388</v>
      </c>
      <c r="D113" s="19">
        <v>17</v>
      </c>
      <c r="E113" s="21">
        <f>D113/23</f>
        <v>0.73913043478260865</v>
      </c>
      <c r="F113" s="19">
        <v>11</v>
      </c>
      <c r="G113" s="21">
        <f>F113/D113</f>
        <v>0.6470588235294118</v>
      </c>
    </row>
    <row r="114" spans="3:11" x14ac:dyDescent="0.25">
      <c r="C114" s="18" t="s">
        <v>389</v>
      </c>
      <c r="D114" s="19">
        <v>16</v>
      </c>
      <c r="E114" s="21">
        <f t="shared" ref="E114:E116" si="15">D114/23</f>
        <v>0.69565217391304346</v>
      </c>
      <c r="F114" s="19">
        <v>12</v>
      </c>
      <c r="G114" s="21">
        <f t="shared" ref="G114:G116" si="16">F114/D114</f>
        <v>0.75</v>
      </c>
    </row>
    <row r="115" spans="3:11" x14ac:dyDescent="0.25">
      <c r="C115" s="18" t="s">
        <v>390</v>
      </c>
      <c r="D115" s="19">
        <v>23</v>
      </c>
      <c r="E115" s="21">
        <f t="shared" si="15"/>
        <v>1</v>
      </c>
      <c r="F115" s="19">
        <v>11</v>
      </c>
      <c r="G115" s="21">
        <f t="shared" si="16"/>
        <v>0.47826086956521741</v>
      </c>
    </row>
    <row r="116" spans="3:11" x14ac:dyDescent="0.25">
      <c r="C116" s="18" t="s">
        <v>391</v>
      </c>
      <c r="D116" s="19">
        <v>19</v>
      </c>
      <c r="E116" s="21">
        <f t="shared" si="15"/>
        <v>0.82608695652173914</v>
      </c>
      <c r="F116" s="19">
        <v>12</v>
      </c>
      <c r="G116" s="21">
        <f t="shared" si="16"/>
        <v>0.63157894736842102</v>
      </c>
    </row>
    <row r="117" spans="3:11" x14ac:dyDescent="0.25"/>
    <row r="118" spans="3:11" x14ac:dyDescent="0.25">
      <c r="C118" s="111" t="s">
        <v>565</v>
      </c>
      <c r="D118" s="111"/>
      <c r="E118" s="111"/>
      <c r="F118" s="107"/>
    </row>
    <row r="119" spans="3:11" ht="3.75" customHeight="1" x14ac:dyDescent="0.25">
      <c r="C119" s="50"/>
      <c r="D119" s="50"/>
      <c r="E119" s="50"/>
    </row>
    <row r="120" spans="3:11" ht="12.75" customHeight="1" x14ac:dyDescent="0.25">
      <c r="C120" s="15" t="s">
        <v>7</v>
      </c>
      <c r="D120" s="15" t="s">
        <v>40</v>
      </c>
      <c r="E120" s="15" t="s">
        <v>51</v>
      </c>
      <c r="G120" s="78" t="s">
        <v>394</v>
      </c>
      <c r="H120" s="87"/>
      <c r="I120" s="87"/>
      <c r="J120" s="87"/>
      <c r="K120" s="79"/>
    </row>
    <row r="121" spans="3:11" ht="12.75" customHeight="1" x14ac:dyDescent="0.25">
      <c r="C121" s="18" t="s">
        <v>41</v>
      </c>
      <c r="D121" s="19">
        <v>19</v>
      </c>
      <c r="E121" s="24">
        <f>D121/$D$123</f>
        <v>0.82608695652173914</v>
      </c>
      <c r="G121" s="90" t="s">
        <v>395</v>
      </c>
      <c r="H121" s="90"/>
      <c r="I121" s="90"/>
      <c r="J121" s="90"/>
      <c r="K121" s="90"/>
    </row>
    <row r="122" spans="3:11" x14ac:dyDescent="0.25">
      <c r="C122" s="18" t="s">
        <v>42</v>
      </c>
      <c r="D122" s="19">
        <v>4</v>
      </c>
      <c r="E122" s="24">
        <f>D122/$D$123</f>
        <v>0.17391304347826086</v>
      </c>
      <c r="G122" s="90"/>
      <c r="H122" s="90"/>
      <c r="I122" s="90"/>
      <c r="J122" s="90"/>
      <c r="K122" s="90"/>
    </row>
    <row r="123" spans="3:11" x14ac:dyDescent="0.25">
      <c r="C123" s="26" t="s">
        <v>6</v>
      </c>
      <c r="D123" s="20">
        <f>SUM(D121:D122)</f>
        <v>23</v>
      </c>
      <c r="E123" s="22">
        <f>SUM(E121:E122)</f>
        <v>1</v>
      </c>
      <c r="G123" s="90"/>
      <c r="H123" s="90"/>
      <c r="I123" s="90"/>
      <c r="J123" s="90"/>
      <c r="K123" s="90"/>
    </row>
    <row r="124" spans="3:11" x14ac:dyDescent="0.25"/>
    <row r="125" spans="3:11" x14ac:dyDescent="0.25"/>
    <row r="126" spans="3:11" ht="12.75" customHeight="1" x14ac:dyDescent="0.25">
      <c r="C126" s="71" t="s">
        <v>510</v>
      </c>
      <c r="D126" s="71"/>
      <c r="E126" s="71"/>
    </row>
    <row r="127" spans="3:11" ht="12.75" customHeight="1" x14ac:dyDescent="0.25">
      <c r="C127" s="70" t="s">
        <v>479</v>
      </c>
      <c r="D127" s="70"/>
      <c r="E127" s="70"/>
      <c r="F127" s="70"/>
      <c r="G127" s="70"/>
    </row>
    <row r="128" spans="3:11" x14ac:dyDescent="0.25">
      <c r="C128" s="70"/>
      <c r="D128" s="70"/>
      <c r="E128" s="70"/>
      <c r="F128" s="70"/>
      <c r="G128" s="70"/>
    </row>
    <row r="129" spans="3:7" x14ac:dyDescent="0.25">
      <c r="C129" s="70"/>
      <c r="D129" s="70"/>
      <c r="E129" s="70"/>
      <c r="F129" s="70"/>
      <c r="G129" s="70"/>
    </row>
    <row r="130" spans="3:7" x14ac:dyDescent="0.25">
      <c r="C130" s="70"/>
      <c r="D130" s="70"/>
      <c r="E130" s="70"/>
      <c r="F130" s="70"/>
      <c r="G130" s="70"/>
    </row>
    <row r="131" spans="3:7" x14ac:dyDescent="0.25">
      <c r="C131" s="70"/>
      <c r="D131" s="70"/>
      <c r="E131" s="70"/>
      <c r="F131" s="70"/>
      <c r="G131" s="70"/>
    </row>
    <row r="132" spans="3:7" x14ac:dyDescent="0.25"/>
  </sheetData>
  <mergeCells count="28">
    <mergeCell ref="C127:G131"/>
    <mergeCell ref="C109:G109"/>
    <mergeCell ref="G121:K123"/>
    <mergeCell ref="G120:K120"/>
    <mergeCell ref="F111:G111"/>
    <mergeCell ref="D111:E111"/>
    <mergeCell ref="G102:M102"/>
    <mergeCell ref="G103:M107"/>
    <mergeCell ref="C93:E93"/>
    <mergeCell ref="C64:K64"/>
    <mergeCell ref="C87:E91"/>
    <mergeCell ref="D66:E66"/>
    <mergeCell ref="F66:G66"/>
    <mergeCell ref="H66:I66"/>
    <mergeCell ref="J66:K66"/>
    <mergeCell ref="C126:E126"/>
    <mergeCell ref="C27:E27"/>
    <mergeCell ref="C37:E37"/>
    <mergeCell ref="C44:K44"/>
    <mergeCell ref="C8:H8"/>
    <mergeCell ref="F10:G10"/>
    <mergeCell ref="H10:I10"/>
    <mergeCell ref="D10:E10"/>
    <mergeCell ref="C55:G55"/>
    <mergeCell ref="D46:E46"/>
    <mergeCell ref="F46:G46"/>
    <mergeCell ref="H46:I46"/>
    <mergeCell ref="J46:K46"/>
  </mergeCells>
  <hyperlinks>
    <hyperlink ref="N2" location="Índice!A1" display="Índice" xr:uid="{4C09FBD8-3FFD-418B-BC70-77550EE5B143}"/>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217B5-A471-4ABF-985C-E9673116787D}">
  <dimension ref="B1:O155"/>
  <sheetViews>
    <sheetView showGridLines="0" workbookViewId="0">
      <selection activeCell="M2" sqref="M2"/>
    </sheetView>
  </sheetViews>
  <sheetFormatPr baseColWidth="10" defaultColWidth="0" defaultRowHeight="12.75" zeroHeight="1" x14ac:dyDescent="0.25"/>
  <cols>
    <col min="1" max="1" width="1.28515625" style="1" customWidth="1"/>
    <col min="2" max="2" width="5.7109375" style="1" customWidth="1"/>
    <col min="3" max="3" width="52.42578125" style="1" customWidth="1"/>
    <col min="4" max="4" width="12.7109375" style="1" bestFit="1" customWidth="1"/>
    <col min="5" max="5" width="11.5703125" style="1" bestFit="1" customWidth="1"/>
    <col min="6" max="6" width="12.7109375" style="1" bestFit="1" customWidth="1"/>
    <col min="7" max="7" width="11.28515625" style="1" bestFit="1" customWidth="1"/>
    <col min="8" max="8" width="12.7109375" style="1" bestFit="1" customWidth="1"/>
    <col min="9" max="9" width="11.5703125" style="1" bestFit="1" customWidth="1"/>
    <col min="10" max="10" width="12.7109375" style="1" bestFit="1" customWidth="1"/>
    <col min="11" max="11" width="11.5703125" style="1" bestFit="1" customWidth="1"/>
    <col min="12" max="12" width="12.7109375" style="1" bestFit="1" customWidth="1"/>
    <col min="13" max="13" width="11.5703125" style="1" bestFit="1" customWidth="1"/>
    <col min="14" max="14" width="12.7109375" style="1" bestFit="1" customWidth="1"/>
    <col min="15" max="15" width="11.5703125" style="1" bestFit="1" customWidth="1"/>
    <col min="16" max="16" width="11.42578125" style="1" customWidth="1"/>
    <col min="17" max="16384" width="11.42578125" style="1" hidden="1"/>
  </cols>
  <sheetData>
    <row r="1" spans="2:15" x14ac:dyDescent="0.25"/>
    <row r="2" spans="2:15" ht="14.25" x14ac:dyDescent="0.25">
      <c r="M2" s="124" t="s">
        <v>579</v>
      </c>
    </row>
    <row r="3" spans="2:15" x14ac:dyDescent="0.25"/>
    <row r="4" spans="2:15" x14ac:dyDescent="0.25"/>
    <row r="5" spans="2:15" x14ac:dyDescent="0.25"/>
    <row r="6" spans="2:15" x14ac:dyDescent="0.25"/>
    <row r="7" spans="2:15" ht="12.75" customHeight="1" x14ac:dyDescent="0.25">
      <c r="B7" s="69"/>
      <c r="C7" s="69"/>
      <c r="D7" s="69"/>
      <c r="E7" s="69"/>
      <c r="F7" s="69"/>
      <c r="G7" s="69"/>
      <c r="H7" s="69"/>
      <c r="I7" s="69"/>
      <c r="J7" s="69"/>
      <c r="K7" s="69"/>
      <c r="L7" s="69"/>
      <c r="M7" s="69"/>
      <c r="N7" s="69"/>
      <c r="O7" s="69"/>
    </row>
    <row r="8" spans="2:15" x14ac:dyDescent="0.25">
      <c r="C8" s="97" t="s">
        <v>566</v>
      </c>
      <c r="D8" s="97"/>
      <c r="E8" s="97"/>
    </row>
    <row r="9" spans="2:15" ht="3" customHeight="1" x14ac:dyDescent="0.25">
      <c r="C9" s="96"/>
      <c r="D9" s="96"/>
      <c r="E9" s="96"/>
    </row>
    <row r="10" spans="2:15" x14ac:dyDescent="0.25">
      <c r="C10" s="15" t="s">
        <v>7</v>
      </c>
      <c r="D10" s="15" t="s">
        <v>40</v>
      </c>
      <c r="E10" s="15" t="s">
        <v>51</v>
      </c>
    </row>
    <row r="11" spans="2:15" x14ac:dyDescent="0.25">
      <c r="C11" s="18" t="s">
        <v>41</v>
      </c>
      <c r="D11" s="19">
        <v>17</v>
      </c>
      <c r="E11" s="24">
        <f>D11/$D$13</f>
        <v>0.73913043478260865</v>
      </c>
    </row>
    <row r="12" spans="2:15" x14ac:dyDescent="0.25">
      <c r="C12" s="18" t="s">
        <v>42</v>
      </c>
      <c r="D12" s="19">
        <v>6</v>
      </c>
      <c r="E12" s="24">
        <f>D12/$D$13</f>
        <v>0.2608695652173913</v>
      </c>
    </row>
    <row r="13" spans="2:15" x14ac:dyDescent="0.25">
      <c r="C13" s="26" t="s">
        <v>6</v>
      </c>
      <c r="D13" s="20">
        <f>SUM(D11:D12)</f>
        <v>23</v>
      </c>
      <c r="E13" s="22">
        <f>SUM(E11:E12)</f>
        <v>1</v>
      </c>
    </row>
    <row r="14" spans="2:15" x14ac:dyDescent="0.25"/>
    <row r="15" spans="2:15" x14ac:dyDescent="0.25">
      <c r="C15" s="111" t="s">
        <v>567</v>
      </c>
      <c r="D15" s="111"/>
      <c r="E15" s="111"/>
    </row>
    <row r="16" spans="2:15" ht="3" customHeight="1" x14ac:dyDescent="0.25">
      <c r="C16" s="50"/>
      <c r="D16" s="50"/>
      <c r="E16" s="50"/>
    </row>
    <row r="17" spans="3:5" x14ac:dyDescent="0.25">
      <c r="C17" s="15" t="s">
        <v>7</v>
      </c>
      <c r="D17" s="15" t="s">
        <v>40</v>
      </c>
      <c r="E17" s="15" t="s">
        <v>51</v>
      </c>
    </row>
    <row r="18" spans="3:5" ht="25.5" x14ac:dyDescent="0.25">
      <c r="C18" s="16" t="s">
        <v>397</v>
      </c>
      <c r="D18" s="19">
        <v>21</v>
      </c>
      <c r="E18" s="21">
        <f>D18/23</f>
        <v>0.91304347826086951</v>
      </c>
    </row>
    <row r="19" spans="3:5" x14ac:dyDescent="0.25">
      <c r="C19" s="16" t="s">
        <v>398</v>
      </c>
      <c r="D19" s="19">
        <v>20</v>
      </c>
      <c r="E19" s="21">
        <f t="shared" ref="E19:E26" si="0">D19/23</f>
        <v>0.86956521739130432</v>
      </c>
    </row>
    <row r="20" spans="3:5" x14ac:dyDescent="0.25">
      <c r="C20" s="16" t="s">
        <v>399</v>
      </c>
      <c r="D20" s="19">
        <v>8</v>
      </c>
      <c r="E20" s="21">
        <f t="shared" si="0"/>
        <v>0.34782608695652173</v>
      </c>
    </row>
    <row r="21" spans="3:5" x14ac:dyDescent="0.25">
      <c r="C21" s="16" t="s">
        <v>400</v>
      </c>
      <c r="D21" s="19">
        <v>20</v>
      </c>
      <c r="E21" s="21">
        <f t="shared" si="0"/>
        <v>0.86956521739130432</v>
      </c>
    </row>
    <row r="22" spans="3:5" x14ac:dyDescent="0.25">
      <c r="C22" s="16" t="s">
        <v>401</v>
      </c>
      <c r="D22" s="19">
        <v>22</v>
      </c>
      <c r="E22" s="21">
        <f t="shared" si="0"/>
        <v>0.95652173913043481</v>
      </c>
    </row>
    <row r="23" spans="3:5" x14ac:dyDescent="0.25">
      <c r="C23" s="16" t="s">
        <v>402</v>
      </c>
      <c r="D23" s="19">
        <v>2</v>
      </c>
      <c r="E23" s="21">
        <f t="shared" si="0"/>
        <v>8.6956521739130432E-2</v>
      </c>
    </row>
    <row r="24" spans="3:5" x14ac:dyDescent="0.25">
      <c r="C24" s="16" t="s">
        <v>403</v>
      </c>
      <c r="D24" s="19">
        <v>10</v>
      </c>
      <c r="E24" s="21">
        <f t="shared" si="0"/>
        <v>0.43478260869565216</v>
      </c>
    </row>
    <row r="25" spans="3:5" x14ac:dyDescent="0.25">
      <c r="C25" s="16" t="s">
        <v>404</v>
      </c>
      <c r="D25" s="19">
        <v>18</v>
      </c>
      <c r="E25" s="21">
        <f t="shared" si="0"/>
        <v>0.78260869565217395</v>
      </c>
    </row>
    <row r="26" spans="3:5" x14ac:dyDescent="0.25">
      <c r="C26" s="16" t="s">
        <v>405</v>
      </c>
      <c r="D26" s="19">
        <v>4</v>
      </c>
      <c r="E26" s="21">
        <f t="shared" si="0"/>
        <v>0.17391304347826086</v>
      </c>
    </row>
    <row r="27" spans="3:5" ht="12.75" customHeight="1" x14ac:dyDescent="0.25">
      <c r="C27" s="72" t="s">
        <v>406</v>
      </c>
      <c r="D27" s="72"/>
      <c r="E27" s="72"/>
    </row>
    <row r="28" spans="3:5" x14ac:dyDescent="0.25">
      <c r="C28" s="73"/>
      <c r="D28" s="73"/>
      <c r="E28" s="73"/>
    </row>
    <row r="29" spans="3:5" x14ac:dyDescent="0.25">
      <c r="C29" s="73"/>
      <c r="D29" s="73"/>
      <c r="E29" s="73"/>
    </row>
    <row r="30" spans="3:5" x14ac:dyDescent="0.25"/>
    <row r="31" spans="3:5" x14ac:dyDescent="0.25">
      <c r="C31" s="97" t="s">
        <v>568</v>
      </c>
      <c r="D31" s="97"/>
      <c r="E31" s="97"/>
    </row>
    <row r="32" spans="3:5" ht="3.75" customHeight="1" x14ac:dyDescent="0.25">
      <c r="C32" s="50"/>
      <c r="D32" s="50"/>
      <c r="E32" s="50"/>
    </row>
    <row r="33" spans="3:7" x14ac:dyDescent="0.25">
      <c r="C33" s="15" t="s">
        <v>7</v>
      </c>
      <c r="D33" s="15" t="s">
        <v>40</v>
      </c>
      <c r="E33" s="15" t="s">
        <v>51</v>
      </c>
    </row>
    <row r="34" spans="3:7" x14ac:dyDescent="0.25">
      <c r="C34" s="18" t="s">
        <v>407</v>
      </c>
      <c r="D34" s="19">
        <v>8</v>
      </c>
      <c r="E34" s="21">
        <f>D34/23</f>
        <v>0.34782608695652173</v>
      </c>
    </row>
    <row r="35" spans="3:7" x14ac:dyDescent="0.25">
      <c r="C35" s="18" t="s">
        <v>408</v>
      </c>
      <c r="D35" s="19">
        <v>5</v>
      </c>
      <c r="E35" s="21">
        <f t="shared" ref="E35:E37" si="1">D35/23</f>
        <v>0.21739130434782608</v>
      </c>
    </row>
    <row r="36" spans="3:7" x14ac:dyDescent="0.25">
      <c r="C36" s="18" t="s">
        <v>409</v>
      </c>
      <c r="D36" s="19">
        <v>6</v>
      </c>
      <c r="E36" s="21">
        <f t="shared" si="1"/>
        <v>0.2608695652173913</v>
      </c>
    </row>
    <row r="37" spans="3:7" x14ac:dyDescent="0.25">
      <c r="C37" s="18" t="s">
        <v>410</v>
      </c>
      <c r="D37" s="19">
        <v>6</v>
      </c>
      <c r="E37" s="21">
        <f t="shared" si="1"/>
        <v>0.2608695652173913</v>
      </c>
    </row>
    <row r="38" spans="3:7" ht="12.75" customHeight="1" x14ac:dyDescent="0.25">
      <c r="C38" s="73" t="s">
        <v>411</v>
      </c>
      <c r="D38" s="73"/>
      <c r="E38" s="73"/>
      <c r="F38" s="73"/>
      <c r="G38" s="73"/>
    </row>
    <row r="39" spans="3:7" x14ac:dyDescent="0.25">
      <c r="C39" s="73"/>
      <c r="D39" s="73"/>
      <c r="E39" s="73"/>
      <c r="F39" s="73"/>
      <c r="G39" s="73"/>
    </row>
    <row r="40" spans="3:7" x14ac:dyDescent="0.25">
      <c r="C40" s="73"/>
      <c r="D40" s="73"/>
      <c r="E40" s="73"/>
      <c r="F40" s="73"/>
      <c r="G40" s="73"/>
    </row>
    <row r="41" spans="3:7" x14ac:dyDescent="0.25">
      <c r="C41" s="73"/>
      <c r="D41" s="73"/>
      <c r="E41" s="73"/>
      <c r="F41" s="73"/>
      <c r="G41" s="73"/>
    </row>
    <row r="42" spans="3:7" x14ac:dyDescent="0.25"/>
    <row r="43" spans="3:7" x14ac:dyDescent="0.25">
      <c r="C43" s="97" t="s">
        <v>569</v>
      </c>
      <c r="D43" s="97"/>
      <c r="E43" s="97"/>
    </row>
    <row r="44" spans="3:7" ht="3" customHeight="1" x14ac:dyDescent="0.25">
      <c r="C44" s="50"/>
      <c r="D44" s="50"/>
      <c r="E44" s="50"/>
    </row>
    <row r="45" spans="3:7" x14ac:dyDescent="0.25">
      <c r="C45" s="15" t="s">
        <v>7</v>
      </c>
      <c r="D45" s="15" t="s">
        <v>40</v>
      </c>
      <c r="E45" s="15" t="s">
        <v>51</v>
      </c>
    </row>
    <row r="46" spans="3:7" ht="38.25" x14ac:dyDescent="0.25">
      <c r="C46" s="16" t="s">
        <v>412</v>
      </c>
      <c r="D46" s="19">
        <v>21</v>
      </c>
      <c r="E46" s="21">
        <f>D46/23</f>
        <v>0.91304347826086951</v>
      </c>
    </row>
    <row r="47" spans="3:7" ht="38.25" x14ac:dyDescent="0.25">
      <c r="C47" s="16" t="s">
        <v>413</v>
      </c>
      <c r="D47" s="19">
        <v>19</v>
      </c>
      <c r="E47" s="21">
        <f t="shared" ref="E47:E48" si="2">D47/23</f>
        <v>0.82608695652173914</v>
      </c>
    </row>
    <row r="48" spans="3:7" ht="51" x14ac:dyDescent="0.25">
      <c r="C48" s="16" t="s">
        <v>414</v>
      </c>
      <c r="D48" s="19">
        <v>20</v>
      </c>
      <c r="E48" s="21">
        <f t="shared" si="2"/>
        <v>0.86956521739130432</v>
      </c>
    </row>
    <row r="49" spans="3:11" x14ac:dyDescent="0.25"/>
    <row r="50" spans="3:11" x14ac:dyDescent="0.25">
      <c r="C50" s="101" t="s">
        <v>570</v>
      </c>
      <c r="D50" s="101"/>
      <c r="E50" s="101"/>
      <c r="F50" s="101"/>
      <c r="G50" s="101"/>
      <c r="H50" s="101"/>
      <c r="I50" s="101"/>
      <c r="J50" s="101"/>
      <c r="K50" s="101"/>
    </row>
    <row r="51" spans="3:11" x14ac:dyDescent="0.25">
      <c r="C51" s="101"/>
      <c r="D51" s="101"/>
      <c r="E51" s="101"/>
      <c r="F51" s="101"/>
      <c r="G51" s="101"/>
      <c r="H51" s="101"/>
      <c r="I51" s="101"/>
      <c r="J51" s="101"/>
      <c r="K51" s="101"/>
    </row>
    <row r="52" spans="3:11" ht="5.25" customHeight="1" x14ac:dyDescent="0.25">
      <c r="C52" s="23"/>
      <c r="D52" s="23"/>
      <c r="E52" s="23"/>
    </row>
    <row r="53" spans="3:11" x14ac:dyDescent="0.25">
      <c r="C53" s="15" t="s">
        <v>7</v>
      </c>
      <c r="D53" s="15" t="s">
        <v>40</v>
      </c>
      <c r="E53" s="15" t="s">
        <v>51</v>
      </c>
    </row>
    <row r="54" spans="3:11" ht="25.5" x14ac:dyDescent="0.25">
      <c r="C54" s="16" t="s">
        <v>415</v>
      </c>
      <c r="D54" s="19">
        <v>19</v>
      </c>
      <c r="E54" s="21">
        <f>D54/23</f>
        <v>0.82608695652173914</v>
      </c>
    </row>
    <row r="55" spans="3:11" x14ac:dyDescent="0.25">
      <c r="C55" s="16" t="s">
        <v>416</v>
      </c>
      <c r="D55" s="19">
        <v>19</v>
      </c>
      <c r="E55" s="21">
        <f t="shared" ref="E55:E58" si="3">D55/23</f>
        <v>0.82608695652173914</v>
      </c>
    </row>
    <row r="56" spans="3:11" x14ac:dyDescent="0.25">
      <c r="C56" s="16" t="s">
        <v>417</v>
      </c>
      <c r="D56" s="19">
        <v>17</v>
      </c>
      <c r="E56" s="21">
        <f t="shared" si="3"/>
        <v>0.73913043478260865</v>
      </c>
    </row>
    <row r="57" spans="3:11" x14ac:dyDescent="0.25">
      <c r="C57" s="16" t="s">
        <v>418</v>
      </c>
      <c r="D57" s="19">
        <v>17</v>
      </c>
      <c r="E57" s="21">
        <f t="shared" si="3"/>
        <v>0.73913043478260865</v>
      </c>
    </row>
    <row r="58" spans="3:11" x14ac:dyDescent="0.25">
      <c r="C58" s="16" t="s">
        <v>141</v>
      </c>
      <c r="D58" s="19">
        <v>4</v>
      </c>
      <c r="E58" s="21">
        <f t="shared" si="3"/>
        <v>0.17391304347826086</v>
      </c>
    </row>
    <row r="59" spans="3:11" ht="12.75" customHeight="1" x14ac:dyDescent="0.25">
      <c r="C59" s="73" t="s">
        <v>419</v>
      </c>
      <c r="D59" s="73"/>
      <c r="E59" s="73"/>
      <c r="F59" s="73"/>
    </row>
    <row r="60" spans="3:11" x14ac:dyDescent="0.25">
      <c r="C60" s="73"/>
      <c r="D60" s="73"/>
      <c r="E60" s="73"/>
      <c r="F60" s="73"/>
    </row>
    <row r="61" spans="3:11" x14ac:dyDescent="0.25">
      <c r="C61" s="73"/>
      <c r="D61" s="73"/>
      <c r="E61" s="73"/>
      <c r="F61" s="73"/>
    </row>
    <row r="62" spans="3:11" x14ac:dyDescent="0.25"/>
    <row r="63" spans="3:11" ht="15" customHeight="1" x14ac:dyDescent="0.25">
      <c r="C63" s="97" t="s">
        <v>571</v>
      </c>
      <c r="D63" s="97"/>
      <c r="E63" s="97"/>
      <c r="F63" s="97"/>
      <c r="G63" s="97"/>
      <c r="H63" s="97"/>
      <c r="I63" s="97"/>
      <c r="J63" s="97"/>
    </row>
    <row r="64" spans="3:11" x14ac:dyDescent="0.25">
      <c r="C64" s="97"/>
      <c r="D64" s="97"/>
      <c r="E64" s="97"/>
      <c r="F64" s="97"/>
      <c r="G64" s="97"/>
      <c r="H64" s="97"/>
      <c r="I64" s="97"/>
      <c r="J64" s="97"/>
    </row>
    <row r="65" spans="3:13" ht="5.25" customHeight="1" x14ac:dyDescent="0.25">
      <c r="C65" s="50"/>
      <c r="D65" s="50"/>
      <c r="E65" s="50"/>
    </row>
    <row r="66" spans="3:13" x14ac:dyDescent="0.25">
      <c r="C66" s="15" t="s">
        <v>420</v>
      </c>
      <c r="D66" s="15" t="s">
        <v>40</v>
      </c>
      <c r="E66" s="15" t="s">
        <v>51</v>
      </c>
    </row>
    <row r="67" spans="3:13" x14ac:dyDescent="0.25">
      <c r="C67" s="18" t="s">
        <v>421</v>
      </c>
      <c r="D67" s="19">
        <v>11</v>
      </c>
      <c r="E67" s="21">
        <f>D67/23</f>
        <v>0.47826086956521741</v>
      </c>
    </row>
    <row r="68" spans="3:13" x14ac:dyDescent="0.25">
      <c r="C68" s="18" t="s">
        <v>422</v>
      </c>
      <c r="D68" s="19">
        <v>1</v>
      </c>
      <c r="E68" s="21">
        <f t="shared" ref="E68:E70" si="4">D68/23</f>
        <v>4.3478260869565216E-2</v>
      </c>
    </row>
    <row r="69" spans="3:13" x14ac:dyDescent="0.25">
      <c r="C69" s="18" t="s">
        <v>423</v>
      </c>
      <c r="D69" s="19">
        <v>1</v>
      </c>
      <c r="E69" s="21">
        <f t="shared" si="4"/>
        <v>4.3478260869565216E-2</v>
      </c>
    </row>
    <row r="70" spans="3:13" x14ac:dyDescent="0.25">
      <c r="C70" s="18" t="s">
        <v>424</v>
      </c>
      <c r="D70" s="19">
        <v>2</v>
      </c>
      <c r="E70" s="21">
        <f t="shared" si="4"/>
        <v>8.6956521739130432E-2</v>
      </c>
    </row>
    <row r="71" spans="3:13" x14ac:dyDescent="0.25"/>
    <row r="72" spans="3:13" x14ac:dyDescent="0.25">
      <c r="C72" s="97" t="s">
        <v>572</v>
      </c>
      <c r="D72" s="97"/>
      <c r="E72" s="97"/>
    </row>
    <row r="73" spans="3:13" ht="5.25" customHeight="1" x14ac:dyDescent="0.25">
      <c r="C73" s="50"/>
      <c r="D73" s="50"/>
      <c r="E73" s="50"/>
    </row>
    <row r="74" spans="3:13" x14ac:dyDescent="0.25">
      <c r="C74" s="15" t="s">
        <v>7</v>
      </c>
      <c r="D74" s="15" t="s">
        <v>40</v>
      </c>
      <c r="E74" s="15" t="s">
        <v>51</v>
      </c>
      <c r="G74" s="77" t="s">
        <v>428</v>
      </c>
      <c r="H74" s="77"/>
      <c r="I74" s="77"/>
      <c r="J74" s="77"/>
      <c r="K74" s="77"/>
      <c r="L74" s="77"/>
      <c r="M74" s="77"/>
    </row>
    <row r="75" spans="3:13" ht="63.75" customHeight="1" x14ac:dyDescent="0.25">
      <c r="C75" s="18" t="s">
        <v>41</v>
      </c>
      <c r="D75" s="19">
        <v>3</v>
      </c>
      <c r="E75" s="24">
        <f>D75/$D$77</f>
        <v>0.13043478260869565</v>
      </c>
      <c r="G75" s="82" t="s">
        <v>425</v>
      </c>
      <c r="H75" s="82"/>
      <c r="I75" s="82"/>
      <c r="J75" s="82"/>
      <c r="K75" s="82"/>
      <c r="L75" s="82"/>
      <c r="M75" s="82"/>
    </row>
    <row r="76" spans="3:13" ht="12.75" customHeight="1" x14ac:dyDescent="0.25">
      <c r="C76" s="18" t="s">
        <v>42</v>
      </c>
      <c r="D76" s="19">
        <v>20</v>
      </c>
      <c r="E76" s="24">
        <f>D76/$D$77</f>
        <v>0.86956521739130432</v>
      </c>
      <c r="G76" s="82" t="s">
        <v>426</v>
      </c>
      <c r="H76" s="82"/>
      <c r="I76" s="82"/>
      <c r="J76" s="82"/>
      <c r="K76" s="82"/>
      <c r="L76" s="82"/>
      <c r="M76" s="82"/>
    </row>
    <row r="77" spans="3:13" ht="12.75" customHeight="1" x14ac:dyDescent="0.25">
      <c r="C77" s="26" t="s">
        <v>6</v>
      </c>
      <c r="D77" s="20">
        <f>SUM(D75:D76)</f>
        <v>23</v>
      </c>
      <c r="E77" s="22">
        <f>SUM(E75:E76)</f>
        <v>1</v>
      </c>
      <c r="G77" s="82" t="s">
        <v>427</v>
      </c>
      <c r="H77" s="82"/>
      <c r="I77" s="82"/>
      <c r="J77" s="82"/>
      <c r="K77" s="82"/>
      <c r="L77" s="82"/>
      <c r="M77" s="82"/>
    </row>
    <row r="78" spans="3:13" x14ac:dyDescent="0.25"/>
    <row r="79" spans="3:13" ht="12.75" customHeight="1" x14ac:dyDescent="0.25">
      <c r="C79" s="111" t="s">
        <v>573</v>
      </c>
      <c r="D79" s="111"/>
      <c r="E79" s="111"/>
    </row>
    <row r="80" spans="3:13" ht="2.25" customHeight="1" x14ac:dyDescent="0.25">
      <c r="C80" s="50"/>
      <c r="D80" s="50"/>
      <c r="E80" s="50"/>
    </row>
    <row r="81" spans="3:13" x14ac:dyDescent="0.25">
      <c r="C81" s="15" t="s">
        <v>7</v>
      </c>
      <c r="D81" s="15" t="s">
        <v>40</v>
      </c>
      <c r="E81" s="15" t="s">
        <v>51</v>
      </c>
      <c r="G81" s="91"/>
      <c r="H81" s="91"/>
      <c r="I81" s="91"/>
      <c r="J81" s="91"/>
      <c r="K81" s="91"/>
      <c r="L81" s="91"/>
      <c r="M81" s="91"/>
    </row>
    <row r="82" spans="3:13" x14ac:dyDescent="0.25">
      <c r="C82" s="18" t="s">
        <v>41</v>
      </c>
      <c r="D82" s="19">
        <v>0</v>
      </c>
      <c r="E82" s="24">
        <f>D82/$D$84</f>
        <v>0</v>
      </c>
    </row>
    <row r="83" spans="3:13" x14ac:dyDescent="0.25">
      <c r="C83" s="18" t="s">
        <v>42</v>
      </c>
      <c r="D83" s="19">
        <v>23</v>
      </c>
      <c r="E83" s="24">
        <f>D83/$D$84</f>
        <v>1</v>
      </c>
    </row>
    <row r="84" spans="3:13" x14ac:dyDescent="0.25">
      <c r="C84" s="26" t="s">
        <v>6</v>
      </c>
      <c r="D84" s="20">
        <f>SUM(D82:D83)</f>
        <v>23</v>
      </c>
      <c r="E84" s="22">
        <f>SUM(E82:E83)</f>
        <v>1</v>
      </c>
    </row>
    <row r="85" spans="3:13" x14ac:dyDescent="0.25"/>
    <row r="86" spans="3:13" x14ac:dyDescent="0.25">
      <c r="C86" s="100" t="s">
        <v>574</v>
      </c>
      <c r="D86" s="100"/>
      <c r="E86" s="100"/>
    </row>
    <row r="87" spans="3:13" ht="3" customHeight="1" x14ac:dyDescent="0.25">
      <c r="C87" s="50"/>
      <c r="D87" s="50"/>
      <c r="E87" s="50"/>
    </row>
    <row r="88" spans="3:13" x14ac:dyDescent="0.25">
      <c r="C88" s="15" t="s">
        <v>7</v>
      </c>
      <c r="D88" s="15" t="s">
        <v>40</v>
      </c>
      <c r="E88" s="15" t="s">
        <v>51</v>
      </c>
    </row>
    <row r="89" spans="3:13" ht="25.5" x14ac:dyDescent="0.25">
      <c r="C89" s="16" t="s">
        <v>429</v>
      </c>
      <c r="D89" s="19">
        <v>16</v>
      </c>
      <c r="E89" s="21">
        <f>D89/23</f>
        <v>0.69565217391304346</v>
      </c>
    </row>
    <row r="90" spans="3:13" ht="25.5" x14ac:dyDescent="0.25">
      <c r="C90" s="16" t="s">
        <v>430</v>
      </c>
      <c r="D90" s="19">
        <v>11</v>
      </c>
      <c r="E90" s="21">
        <f t="shared" ref="E90:E96" si="5">D90/23</f>
        <v>0.47826086956521741</v>
      </c>
    </row>
    <row r="91" spans="3:13" x14ac:dyDescent="0.25">
      <c r="C91" s="16" t="s">
        <v>431</v>
      </c>
      <c r="D91" s="19">
        <v>20</v>
      </c>
      <c r="E91" s="21">
        <f t="shared" si="5"/>
        <v>0.86956521739130432</v>
      </c>
    </row>
    <row r="92" spans="3:13" ht="25.5" x14ac:dyDescent="0.25">
      <c r="C92" s="16" t="s">
        <v>432</v>
      </c>
      <c r="D92" s="19">
        <v>8</v>
      </c>
      <c r="E92" s="21">
        <f t="shared" si="5"/>
        <v>0.34782608695652173</v>
      </c>
    </row>
    <row r="93" spans="3:13" x14ac:dyDescent="0.25">
      <c r="C93" s="16" t="s">
        <v>433</v>
      </c>
      <c r="D93" s="19">
        <v>10</v>
      </c>
      <c r="E93" s="21">
        <f t="shared" si="5"/>
        <v>0.43478260869565216</v>
      </c>
    </row>
    <row r="94" spans="3:13" x14ac:dyDescent="0.25">
      <c r="C94" s="16" t="s">
        <v>434</v>
      </c>
      <c r="D94" s="19">
        <v>13</v>
      </c>
      <c r="E94" s="21">
        <f t="shared" si="5"/>
        <v>0.56521739130434778</v>
      </c>
    </row>
    <row r="95" spans="3:13" ht="25.5" x14ac:dyDescent="0.25">
      <c r="C95" s="16" t="s">
        <v>435</v>
      </c>
      <c r="D95" s="19">
        <v>19</v>
      </c>
      <c r="E95" s="21">
        <f t="shared" si="5"/>
        <v>0.82608695652173914</v>
      </c>
    </row>
    <row r="96" spans="3:13" x14ac:dyDescent="0.25">
      <c r="C96" s="16" t="s">
        <v>322</v>
      </c>
      <c r="D96" s="19">
        <v>1</v>
      </c>
      <c r="E96" s="21">
        <f t="shared" si="5"/>
        <v>4.3478260869565216E-2</v>
      </c>
    </row>
    <row r="97" spans="3:13" x14ac:dyDescent="0.25">
      <c r="C97" s="59" t="s">
        <v>436</v>
      </c>
    </row>
    <row r="98" spans="3:13" x14ac:dyDescent="0.25"/>
    <row r="99" spans="3:13" ht="12.75" customHeight="1" x14ac:dyDescent="0.25">
      <c r="C99" s="97" t="s">
        <v>575</v>
      </c>
      <c r="D99" s="97"/>
      <c r="E99" s="97"/>
      <c r="F99" s="97"/>
      <c r="G99" s="97"/>
      <c r="H99" s="97"/>
      <c r="I99" s="97"/>
      <c r="J99" s="97"/>
      <c r="K99" s="97"/>
      <c r="L99" s="97"/>
      <c r="M99" s="97"/>
    </row>
    <row r="100" spans="3:13" ht="3" customHeight="1" x14ac:dyDescent="0.25">
      <c r="C100" s="50"/>
      <c r="D100" s="50"/>
      <c r="E100" s="50"/>
      <c r="F100" s="50"/>
      <c r="G100" s="50"/>
      <c r="H100" s="50"/>
      <c r="I100" s="50"/>
      <c r="J100" s="50"/>
      <c r="K100" s="50"/>
      <c r="L100" s="50"/>
      <c r="M100" s="50"/>
    </row>
    <row r="101" spans="3:13" ht="12.75" customHeight="1" x14ac:dyDescent="0.25">
      <c r="C101" s="15" t="s">
        <v>440</v>
      </c>
      <c r="D101" s="15" t="s">
        <v>40</v>
      </c>
      <c r="E101" s="15" t="s">
        <v>51</v>
      </c>
      <c r="F101" s="77" t="s">
        <v>442</v>
      </c>
      <c r="G101" s="77"/>
      <c r="H101" s="77"/>
      <c r="I101" s="77"/>
      <c r="J101" s="77"/>
      <c r="K101" s="77"/>
      <c r="L101" s="77"/>
      <c r="M101" s="77"/>
    </row>
    <row r="102" spans="3:13" ht="80.25" customHeight="1" x14ac:dyDescent="0.25">
      <c r="C102" s="18" t="s">
        <v>437</v>
      </c>
      <c r="D102" s="19">
        <v>13</v>
      </c>
      <c r="E102" s="21">
        <f>D102/23</f>
        <v>0.56521739130434778</v>
      </c>
      <c r="F102" s="82" t="s">
        <v>441</v>
      </c>
      <c r="G102" s="82"/>
      <c r="H102" s="82"/>
      <c r="I102" s="82"/>
      <c r="J102" s="82"/>
      <c r="K102" s="82"/>
      <c r="L102" s="82"/>
      <c r="M102" s="82"/>
    </row>
    <row r="103" spans="3:13" ht="120" customHeight="1" x14ac:dyDescent="0.25">
      <c r="C103" s="18" t="s">
        <v>438</v>
      </c>
      <c r="D103" s="19">
        <v>19</v>
      </c>
      <c r="E103" s="21">
        <f t="shared" ref="E103:E104" si="6">D103/23</f>
        <v>0.82608695652173914</v>
      </c>
      <c r="F103" s="82" t="s">
        <v>443</v>
      </c>
      <c r="G103" s="82"/>
      <c r="H103" s="82"/>
      <c r="I103" s="82"/>
      <c r="J103" s="82"/>
      <c r="K103" s="82"/>
      <c r="L103" s="82"/>
      <c r="M103" s="82"/>
    </row>
    <row r="104" spans="3:13" ht="76.5" customHeight="1" x14ac:dyDescent="0.25">
      <c r="C104" s="18" t="s">
        <v>439</v>
      </c>
      <c r="D104" s="19">
        <v>16</v>
      </c>
      <c r="E104" s="21">
        <f t="shared" si="6"/>
        <v>0.69565217391304346</v>
      </c>
      <c r="F104" s="82" t="s">
        <v>444</v>
      </c>
      <c r="G104" s="82"/>
      <c r="H104" s="82"/>
      <c r="I104" s="82"/>
      <c r="J104" s="82"/>
      <c r="K104" s="82"/>
      <c r="L104" s="82"/>
      <c r="M104" s="82"/>
    </row>
    <row r="105" spans="3:13" x14ac:dyDescent="0.25"/>
    <row r="106" spans="3:13" x14ac:dyDescent="0.25">
      <c r="C106" s="97" t="s">
        <v>576</v>
      </c>
      <c r="D106" s="97"/>
      <c r="E106" s="97"/>
      <c r="F106" s="97"/>
      <c r="G106" s="97"/>
      <c r="H106" s="97"/>
      <c r="I106" s="97"/>
      <c r="J106" s="97"/>
      <c r="K106" s="97"/>
    </row>
    <row r="107" spans="3:13" ht="3.75" customHeight="1" x14ac:dyDescent="0.25">
      <c r="C107" s="23"/>
      <c r="D107" s="23"/>
      <c r="E107" s="23"/>
      <c r="F107" s="23"/>
      <c r="G107" s="23"/>
      <c r="H107" s="23"/>
      <c r="I107" s="23"/>
      <c r="J107" s="23"/>
      <c r="K107" s="23"/>
    </row>
    <row r="108" spans="3:13" x14ac:dyDescent="0.25">
      <c r="D108" s="78" t="s">
        <v>449</v>
      </c>
      <c r="E108" s="79"/>
      <c r="F108" s="78" t="s">
        <v>450</v>
      </c>
      <c r="G108" s="79"/>
      <c r="H108" s="78" t="s">
        <v>451</v>
      </c>
      <c r="I108" s="79"/>
      <c r="J108" s="78" t="s">
        <v>452</v>
      </c>
      <c r="K108" s="79"/>
    </row>
    <row r="109" spans="3:13" x14ac:dyDescent="0.25">
      <c r="C109" s="15" t="s">
        <v>7</v>
      </c>
      <c r="D109" s="15" t="s">
        <v>40</v>
      </c>
      <c r="E109" s="15" t="s">
        <v>51</v>
      </c>
      <c r="F109" s="15" t="s">
        <v>40</v>
      </c>
      <c r="G109" s="15" t="s">
        <v>51</v>
      </c>
      <c r="H109" s="15" t="s">
        <v>40</v>
      </c>
      <c r="I109" s="15" t="s">
        <v>51</v>
      </c>
      <c r="J109" s="15" t="s">
        <v>40</v>
      </c>
      <c r="K109" s="15" t="s">
        <v>51</v>
      </c>
    </row>
    <row r="110" spans="3:13" ht="25.5" x14ac:dyDescent="0.25">
      <c r="C110" s="16" t="s">
        <v>445</v>
      </c>
      <c r="D110" s="19">
        <v>2</v>
      </c>
      <c r="E110" s="21">
        <f>D110/23</f>
        <v>8.6956521739130432E-2</v>
      </c>
      <c r="F110" s="19">
        <v>0</v>
      </c>
      <c r="G110" s="21">
        <f>F110/23</f>
        <v>0</v>
      </c>
      <c r="H110" s="19">
        <v>19</v>
      </c>
      <c r="I110" s="21">
        <f>H110/23</f>
        <v>0.82608695652173914</v>
      </c>
      <c r="J110" s="19">
        <v>2</v>
      </c>
      <c r="K110" s="21">
        <f>J110/23</f>
        <v>8.6956521739130432E-2</v>
      </c>
    </row>
    <row r="111" spans="3:13" ht="25.5" x14ac:dyDescent="0.25">
      <c r="C111" s="16" t="s">
        <v>446</v>
      </c>
      <c r="D111" s="19">
        <v>7</v>
      </c>
      <c r="E111" s="21">
        <f t="shared" ref="E111:E113" si="7">D111/23</f>
        <v>0.30434782608695654</v>
      </c>
      <c r="F111" s="19">
        <v>0</v>
      </c>
      <c r="G111" s="21">
        <f t="shared" ref="G111:G113" si="8">F111/23</f>
        <v>0</v>
      </c>
      <c r="H111" s="19">
        <v>9</v>
      </c>
      <c r="I111" s="21">
        <f t="shared" ref="I111:I113" si="9">H111/23</f>
        <v>0.39130434782608697</v>
      </c>
      <c r="J111" s="19">
        <v>7</v>
      </c>
      <c r="K111" s="21">
        <f t="shared" ref="K111:K113" si="10">J111/23</f>
        <v>0.30434782608695654</v>
      </c>
    </row>
    <row r="112" spans="3:13" ht="38.25" x14ac:dyDescent="0.25">
      <c r="C112" s="16" t="s">
        <v>447</v>
      </c>
      <c r="D112" s="19">
        <v>2</v>
      </c>
      <c r="E112" s="21">
        <f t="shared" si="7"/>
        <v>8.6956521739130432E-2</v>
      </c>
      <c r="F112" s="19">
        <v>0</v>
      </c>
      <c r="G112" s="21">
        <f t="shared" si="8"/>
        <v>0</v>
      </c>
      <c r="H112" s="19">
        <v>16</v>
      </c>
      <c r="I112" s="21">
        <f t="shared" si="9"/>
        <v>0.69565217391304346</v>
      </c>
      <c r="J112" s="19">
        <v>5</v>
      </c>
      <c r="K112" s="21">
        <f t="shared" si="10"/>
        <v>0.21739130434782608</v>
      </c>
    </row>
    <row r="113" spans="3:15" ht="25.5" x14ac:dyDescent="0.25">
      <c r="C113" s="16" t="s">
        <v>448</v>
      </c>
      <c r="D113" s="19">
        <v>2</v>
      </c>
      <c r="E113" s="21">
        <f t="shared" si="7"/>
        <v>8.6956521739130432E-2</v>
      </c>
      <c r="F113" s="19">
        <v>1</v>
      </c>
      <c r="G113" s="21">
        <f t="shared" si="8"/>
        <v>4.3478260869565216E-2</v>
      </c>
      <c r="H113" s="19">
        <v>15</v>
      </c>
      <c r="I113" s="21">
        <f t="shared" si="9"/>
        <v>0.65217391304347827</v>
      </c>
      <c r="J113" s="19">
        <v>5</v>
      </c>
      <c r="K113" s="21">
        <f t="shared" si="10"/>
        <v>0.21739130434782608</v>
      </c>
    </row>
    <row r="114" spans="3:15" x14ac:dyDescent="0.25"/>
    <row r="115" spans="3:15" x14ac:dyDescent="0.25">
      <c r="C115" s="101" t="s">
        <v>577</v>
      </c>
      <c r="D115" s="101"/>
      <c r="E115" s="101"/>
      <c r="F115" s="101"/>
      <c r="G115" s="101"/>
      <c r="H115" s="101"/>
      <c r="I115" s="101"/>
      <c r="J115" s="101"/>
      <c r="K115" s="101"/>
      <c r="L115" s="101"/>
      <c r="M115" s="101"/>
      <c r="N115" s="101"/>
      <c r="O115" s="101"/>
    </row>
    <row r="116" spans="3:15" ht="3" customHeight="1" x14ac:dyDescent="0.25">
      <c r="C116" s="23"/>
      <c r="D116" s="23"/>
      <c r="E116" s="23"/>
      <c r="F116" s="23"/>
      <c r="G116" s="23"/>
      <c r="H116" s="23"/>
      <c r="I116" s="23"/>
      <c r="J116" s="23"/>
      <c r="K116" s="23"/>
      <c r="L116" s="23"/>
      <c r="M116" s="23"/>
      <c r="N116" s="23"/>
      <c r="O116" s="23"/>
    </row>
    <row r="117" spans="3:15" ht="12.75" customHeight="1" x14ac:dyDescent="0.25">
      <c r="D117" s="78" t="s">
        <v>453</v>
      </c>
      <c r="E117" s="79"/>
      <c r="F117" s="78" t="s">
        <v>454</v>
      </c>
      <c r="G117" s="79"/>
      <c r="H117" s="78" t="s">
        <v>455</v>
      </c>
      <c r="I117" s="79"/>
      <c r="J117" s="77" t="s">
        <v>456</v>
      </c>
      <c r="K117" s="77"/>
      <c r="L117" s="77" t="s">
        <v>457</v>
      </c>
      <c r="M117" s="77"/>
      <c r="N117" s="77" t="s">
        <v>153</v>
      </c>
      <c r="O117" s="77"/>
    </row>
    <row r="118" spans="3:15" x14ac:dyDescent="0.25">
      <c r="C118" s="15" t="s">
        <v>7</v>
      </c>
      <c r="D118" s="15" t="s">
        <v>40</v>
      </c>
      <c r="E118" s="15" t="s">
        <v>51</v>
      </c>
      <c r="F118" s="15" t="s">
        <v>40</v>
      </c>
      <c r="G118" s="15" t="s">
        <v>51</v>
      </c>
      <c r="H118" s="15" t="s">
        <v>40</v>
      </c>
      <c r="I118" s="15" t="s">
        <v>51</v>
      </c>
      <c r="J118" s="15" t="s">
        <v>40</v>
      </c>
      <c r="K118" s="15" t="s">
        <v>51</v>
      </c>
      <c r="L118" s="15" t="s">
        <v>40</v>
      </c>
      <c r="M118" s="15" t="s">
        <v>51</v>
      </c>
      <c r="N118" s="15" t="s">
        <v>40</v>
      </c>
      <c r="O118" s="15" t="s">
        <v>51</v>
      </c>
    </row>
    <row r="119" spans="3:15" ht="25.5" x14ac:dyDescent="0.25">
      <c r="C119" s="16" t="s">
        <v>445</v>
      </c>
      <c r="D119" s="17">
        <v>1</v>
      </c>
      <c r="E119" s="21">
        <f>D119/2</f>
        <v>0.5</v>
      </c>
      <c r="F119" s="17">
        <v>1</v>
      </c>
      <c r="G119" s="21">
        <f>F119/2</f>
        <v>0.5</v>
      </c>
      <c r="H119" s="17">
        <v>0</v>
      </c>
      <c r="I119" s="21">
        <f>H119/2</f>
        <v>0</v>
      </c>
      <c r="J119" s="17">
        <v>0</v>
      </c>
      <c r="K119" s="21">
        <f>J119/2</f>
        <v>0</v>
      </c>
      <c r="L119" s="17">
        <v>0</v>
      </c>
      <c r="M119" s="21">
        <f>L119/2</f>
        <v>0</v>
      </c>
      <c r="N119" s="17">
        <v>0</v>
      </c>
      <c r="O119" s="21">
        <f>N119/2</f>
        <v>0</v>
      </c>
    </row>
    <row r="120" spans="3:15" ht="25.5" x14ac:dyDescent="0.25">
      <c r="C120" s="16" t="s">
        <v>446</v>
      </c>
      <c r="D120" s="17">
        <v>3</v>
      </c>
      <c r="E120" s="21">
        <f>D120/$J$111</f>
        <v>0.42857142857142855</v>
      </c>
      <c r="F120" s="17">
        <v>0</v>
      </c>
      <c r="G120" s="21">
        <f>F120/J111</f>
        <v>0</v>
      </c>
      <c r="H120" s="17">
        <v>0</v>
      </c>
      <c r="I120" s="21">
        <f>H120/J111</f>
        <v>0</v>
      </c>
      <c r="J120" s="17">
        <v>0</v>
      </c>
      <c r="K120" s="21">
        <f>J120/J111</f>
        <v>0</v>
      </c>
      <c r="L120" s="17">
        <v>3</v>
      </c>
      <c r="M120" s="21">
        <f>L120/J111</f>
        <v>0.42857142857142855</v>
      </c>
      <c r="N120" s="17">
        <v>1</v>
      </c>
      <c r="O120" s="21">
        <f>N120/J111</f>
        <v>0.14285714285714285</v>
      </c>
    </row>
    <row r="121" spans="3:15" ht="38.25" x14ac:dyDescent="0.25">
      <c r="C121" s="16" t="s">
        <v>447</v>
      </c>
      <c r="D121" s="17">
        <v>1</v>
      </c>
      <c r="E121" s="21">
        <f>D121/J112</f>
        <v>0.2</v>
      </c>
      <c r="F121" s="17">
        <v>0</v>
      </c>
      <c r="G121" s="21">
        <f>F121/J112</f>
        <v>0</v>
      </c>
      <c r="H121" s="17">
        <v>0</v>
      </c>
      <c r="I121" s="21">
        <f>H121/J112</f>
        <v>0</v>
      </c>
      <c r="J121" s="17">
        <v>0</v>
      </c>
      <c r="K121" s="21">
        <f>J121/J112</f>
        <v>0</v>
      </c>
      <c r="L121" s="17">
        <v>2</v>
      </c>
      <c r="M121" s="21">
        <f>L121/J112</f>
        <v>0.4</v>
      </c>
      <c r="N121" s="17">
        <v>2</v>
      </c>
      <c r="O121" s="21">
        <f>N121/J112</f>
        <v>0.4</v>
      </c>
    </row>
    <row r="122" spans="3:15" ht="25.5" x14ac:dyDescent="0.25">
      <c r="C122" s="16" t="s">
        <v>448</v>
      </c>
      <c r="D122" s="17">
        <v>1</v>
      </c>
      <c r="E122" s="21">
        <f>D122/J113</f>
        <v>0.2</v>
      </c>
      <c r="F122" s="17">
        <v>0</v>
      </c>
      <c r="G122" s="21">
        <f>F122/J113</f>
        <v>0</v>
      </c>
      <c r="H122" s="17">
        <v>0</v>
      </c>
      <c r="I122" s="21">
        <f>H122/J113</f>
        <v>0</v>
      </c>
      <c r="J122" s="17">
        <v>0</v>
      </c>
      <c r="K122" s="21">
        <f>J122/J113</f>
        <v>0</v>
      </c>
      <c r="L122" s="17">
        <v>2</v>
      </c>
      <c r="M122" s="21">
        <f>L122/J113</f>
        <v>0.4</v>
      </c>
      <c r="N122" s="17">
        <v>2</v>
      </c>
      <c r="O122" s="21">
        <f>N122/J113</f>
        <v>0.4</v>
      </c>
    </row>
    <row r="123" spans="3:15" x14ac:dyDescent="0.25">
      <c r="C123" s="74" t="s">
        <v>458</v>
      </c>
      <c r="D123" s="74"/>
      <c r="E123" s="74"/>
      <c r="F123" s="74"/>
      <c r="G123" s="74"/>
      <c r="H123" s="74"/>
      <c r="I123" s="74"/>
      <c r="J123" s="74"/>
      <c r="K123" s="74"/>
    </row>
    <row r="124" spans="3:15" x14ac:dyDescent="0.25"/>
    <row r="125" spans="3:15" x14ac:dyDescent="0.25">
      <c r="C125" s="97" t="s">
        <v>578</v>
      </c>
      <c r="D125" s="97"/>
      <c r="E125" s="97"/>
      <c r="F125" s="97"/>
      <c r="G125" s="97"/>
      <c r="H125" s="97"/>
      <c r="I125" s="97"/>
      <c r="J125" s="97"/>
      <c r="K125" s="97"/>
    </row>
    <row r="126" spans="3:15" ht="3.75" customHeight="1" x14ac:dyDescent="0.25">
      <c r="C126" s="50"/>
      <c r="D126" s="50"/>
      <c r="E126" s="50"/>
      <c r="F126" s="50"/>
      <c r="G126" s="50"/>
      <c r="H126" s="50"/>
      <c r="I126" s="50"/>
      <c r="J126" s="50"/>
      <c r="K126" s="50"/>
    </row>
    <row r="127" spans="3:15" ht="28.5" customHeight="1" x14ac:dyDescent="0.25">
      <c r="C127" s="82" t="s">
        <v>459</v>
      </c>
      <c r="D127" s="82"/>
      <c r="E127" s="82"/>
      <c r="F127" s="82"/>
      <c r="G127" s="82"/>
      <c r="H127" s="82"/>
      <c r="I127" s="82"/>
      <c r="J127" s="82"/>
      <c r="K127" s="82"/>
    </row>
    <row r="128" spans="3:15" ht="12.75" customHeight="1" x14ac:dyDescent="0.25">
      <c r="C128" s="82" t="s">
        <v>472</v>
      </c>
      <c r="D128" s="82"/>
      <c r="E128" s="82"/>
      <c r="F128" s="82"/>
      <c r="G128" s="82"/>
      <c r="H128" s="82"/>
      <c r="I128" s="82"/>
      <c r="J128" s="82"/>
      <c r="K128" s="82"/>
    </row>
    <row r="129" spans="3:11" ht="12.75" customHeight="1" x14ac:dyDescent="0.25">
      <c r="C129" s="82" t="s">
        <v>471</v>
      </c>
      <c r="D129" s="82"/>
      <c r="E129" s="82"/>
      <c r="F129" s="82"/>
      <c r="G129" s="82"/>
      <c r="H129" s="82"/>
      <c r="I129" s="82"/>
      <c r="J129" s="82"/>
      <c r="K129" s="82"/>
    </row>
    <row r="130" spans="3:11" ht="12.75" customHeight="1" x14ac:dyDescent="0.25">
      <c r="C130" s="82" t="s">
        <v>470</v>
      </c>
      <c r="D130" s="82"/>
      <c r="E130" s="82"/>
      <c r="F130" s="82"/>
      <c r="G130" s="82"/>
      <c r="H130" s="82"/>
      <c r="I130" s="82"/>
      <c r="J130" s="82"/>
      <c r="K130" s="82"/>
    </row>
    <row r="131" spans="3:11" ht="27" customHeight="1" x14ac:dyDescent="0.25">
      <c r="C131" s="82" t="s">
        <v>473</v>
      </c>
      <c r="D131" s="82"/>
      <c r="E131" s="82"/>
      <c r="F131" s="82"/>
      <c r="G131" s="82"/>
      <c r="H131" s="82"/>
      <c r="I131" s="82"/>
      <c r="J131" s="82"/>
      <c r="K131" s="82"/>
    </row>
    <row r="132" spans="3:11" ht="12.75" customHeight="1" x14ac:dyDescent="0.25">
      <c r="C132" s="82" t="s">
        <v>474</v>
      </c>
      <c r="D132" s="82"/>
      <c r="E132" s="82"/>
      <c r="F132" s="82"/>
      <c r="G132" s="82"/>
      <c r="H132" s="82"/>
      <c r="I132" s="82"/>
      <c r="J132" s="82"/>
      <c r="K132" s="82"/>
    </row>
    <row r="133" spans="3:11" ht="12.75" customHeight="1" x14ac:dyDescent="0.25">
      <c r="C133" s="82" t="s">
        <v>460</v>
      </c>
      <c r="D133" s="82"/>
      <c r="E133" s="82"/>
      <c r="F133" s="82"/>
      <c r="G133" s="82"/>
      <c r="H133" s="82"/>
      <c r="I133" s="82"/>
      <c r="J133" s="82"/>
      <c r="K133" s="82"/>
    </row>
    <row r="134" spans="3:11" ht="12.75" customHeight="1" x14ac:dyDescent="0.25">
      <c r="C134" s="82" t="s">
        <v>461</v>
      </c>
      <c r="D134" s="82"/>
      <c r="E134" s="82"/>
      <c r="F134" s="82"/>
      <c r="G134" s="82"/>
      <c r="H134" s="82"/>
      <c r="I134" s="82"/>
      <c r="J134" s="82"/>
      <c r="K134" s="82"/>
    </row>
    <row r="135" spans="3:11" ht="12.75" customHeight="1" x14ac:dyDescent="0.25">
      <c r="C135" s="82" t="s">
        <v>462</v>
      </c>
      <c r="D135" s="82"/>
      <c r="E135" s="82"/>
      <c r="F135" s="82"/>
      <c r="G135" s="82"/>
      <c r="H135" s="82"/>
      <c r="I135" s="82"/>
      <c r="J135" s="82"/>
      <c r="K135" s="82"/>
    </row>
    <row r="136" spans="3:11" ht="12.75" customHeight="1" x14ac:dyDescent="0.25">
      <c r="C136" s="82" t="s">
        <v>475</v>
      </c>
      <c r="D136" s="82"/>
      <c r="E136" s="82"/>
      <c r="F136" s="82"/>
      <c r="G136" s="82"/>
      <c r="H136" s="82"/>
      <c r="I136" s="82"/>
      <c r="J136" s="82"/>
      <c r="K136" s="82"/>
    </row>
    <row r="137" spans="3:11" ht="26.25" customHeight="1" x14ac:dyDescent="0.25">
      <c r="C137" s="82" t="s">
        <v>463</v>
      </c>
      <c r="D137" s="82"/>
      <c r="E137" s="82"/>
      <c r="F137" s="82"/>
      <c r="G137" s="82"/>
      <c r="H137" s="82"/>
      <c r="I137" s="82"/>
      <c r="J137" s="82"/>
      <c r="K137" s="82"/>
    </row>
    <row r="138" spans="3:11" ht="27" customHeight="1" x14ac:dyDescent="0.25">
      <c r="C138" s="82" t="s">
        <v>476</v>
      </c>
      <c r="D138" s="82"/>
      <c r="E138" s="82"/>
      <c r="F138" s="82"/>
      <c r="G138" s="82"/>
      <c r="H138" s="82"/>
      <c r="I138" s="82"/>
      <c r="J138" s="82"/>
      <c r="K138" s="82"/>
    </row>
    <row r="139" spans="3:11" ht="12.75" customHeight="1" x14ac:dyDescent="0.25">
      <c r="C139" s="82" t="s">
        <v>464</v>
      </c>
      <c r="D139" s="82"/>
      <c r="E139" s="82"/>
      <c r="F139" s="82"/>
      <c r="G139" s="82"/>
      <c r="H139" s="82"/>
      <c r="I139" s="82"/>
      <c r="J139" s="82"/>
      <c r="K139" s="82"/>
    </row>
    <row r="140" spans="3:11" ht="12.75" customHeight="1" x14ac:dyDescent="0.25">
      <c r="C140" s="82" t="s">
        <v>477</v>
      </c>
      <c r="D140" s="82"/>
      <c r="E140" s="82"/>
      <c r="F140" s="82"/>
      <c r="G140" s="82"/>
      <c r="H140" s="82"/>
      <c r="I140" s="82"/>
      <c r="J140" s="82"/>
      <c r="K140" s="82"/>
    </row>
    <row r="141" spans="3:11" x14ac:dyDescent="0.25">
      <c r="C141" s="82" t="s">
        <v>465</v>
      </c>
      <c r="D141" s="82"/>
      <c r="E141" s="82"/>
      <c r="F141" s="82"/>
      <c r="G141" s="82"/>
      <c r="H141" s="82"/>
      <c r="I141" s="82"/>
      <c r="J141" s="82"/>
      <c r="K141" s="82"/>
    </row>
    <row r="142" spans="3:11" ht="12.75" customHeight="1" x14ac:dyDescent="0.25">
      <c r="C142" s="82" t="s">
        <v>466</v>
      </c>
      <c r="D142" s="82"/>
      <c r="E142" s="82"/>
      <c r="F142" s="82"/>
      <c r="G142" s="82"/>
      <c r="H142" s="82"/>
      <c r="I142" s="82"/>
      <c r="J142" s="82"/>
      <c r="K142" s="82"/>
    </row>
    <row r="143" spans="3:11" ht="27" customHeight="1" x14ac:dyDescent="0.25">
      <c r="C143" s="82" t="s">
        <v>467</v>
      </c>
      <c r="D143" s="82"/>
      <c r="E143" s="82"/>
      <c r="F143" s="82"/>
      <c r="G143" s="82"/>
      <c r="H143" s="82"/>
      <c r="I143" s="82"/>
      <c r="J143" s="82"/>
      <c r="K143" s="82"/>
    </row>
    <row r="144" spans="3:11" ht="12.75" customHeight="1" x14ac:dyDescent="0.25">
      <c r="C144" s="82" t="s">
        <v>468</v>
      </c>
      <c r="D144" s="82"/>
      <c r="E144" s="82"/>
      <c r="F144" s="82"/>
      <c r="G144" s="82"/>
      <c r="H144" s="82"/>
      <c r="I144" s="82"/>
      <c r="J144" s="82"/>
      <c r="K144" s="82"/>
    </row>
    <row r="145" spans="3:11" x14ac:dyDescent="0.25">
      <c r="C145" s="82" t="s">
        <v>478</v>
      </c>
      <c r="D145" s="82"/>
      <c r="E145" s="82"/>
      <c r="F145" s="82"/>
      <c r="G145" s="82"/>
      <c r="H145" s="82"/>
      <c r="I145" s="82"/>
      <c r="J145" s="82"/>
      <c r="K145" s="82"/>
    </row>
    <row r="146" spans="3:11" ht="12.75" customHeight="1" x14ac:dyDescent="0.25">
      <c r="C146" s="82" t="s">
        <v>469</v>
      </c>
      <c r="D146" s="82"/>
      <c r="E146" s="82"/>
      <c r="F146" s="82"/>
      <c r="G146" s="82"/>
      <c r="H146" s="82"/>
      <c r="I146" s="82"/>
      <c r="J146" s="82"/>
      <c r="K146" s="82"/>
    </row>
    <row r="147" spans="3:11" x14ac:dyDescent="0.25"/>
    <row r="148" spans="3:11" x14ac:dyDescent="0.25"/>
    <row r="149" spans="3:11" x14ac:dyDescent="0.25">
      <c r="C149" s="71" t="s">
        <v>510</v>
      </c>
      <c r="D149" s="71"/>
      <c r="E149" s="71"/>
    </row>
    <row r="150" spans="3:11" ht="12.75" customHeight="1" x14ac:dyDescent="0.25">
      <c r="C150" s="70" t="s">
        <v>479</v>
      </c>
      <c r="D150" s="70"/>
      <c r="E150" s="70"/>
      <c r="F150" s="70"/>
      <c r="G150" s="70"/>
    </row>
    <row r="151" spans="3:11" x14ac:dyDescent="0.25">
      <c r="C151" s="70"/>
      <c r="D151" s="70"/>
      <c r="E151" s="70"/>
      <c r="F151" s="70"/>
      <c r="G151" s="70"/>
    </row>
    <row r="152" spans="3:11" x14ac:dyDescent="0.25">
      <c r="C152" s="70"/>
      <c r="D152" s="70"/>
      <c r="E152" s="70"/>
      <c r="F152" s="70"/>
      <c r="G152" s="70"/>
    </row>
    <row r="153" spans="3:11" x14ac:dyDescent="0.25">
      <c r="C153" s="70"/>
      <c r="D153" s="70"/>
      <c r="E153" s="70"/>
      <c r="F153" s="70"/>
      <c r="G153" s="70"/>
    </row>
    <row r="154" spans="3:11" x14ac:dyDescent="0.25">
      <c r="C154" s="70"/>
      <c r="D154" s="70"/>
      <c r="E154" s="70"/>
      <c r="F154" s="70"/>
      <c r="G154" s="70"/>
    </row>
    <row r="155" spans="3:11" x14ac:dyDescent="0.25"/>
  </sheetData>
  <mergeCells count="56">
    <mergeCell ref="C63:J64"/>
    <mergeCell ref="C150:G154"/>
    <mergeCell ref="C145:K145"/>
    <mergeCell ref="C146:K146"/>
    <mergeCell ref="C125:K125"/>
    <mergeCell ref="C128:K128"/>
    <mergeCell ref="C129:K129"/>
    <mergeCell ref="C130:K130"/>
    <mergeCell ref="C131:K131"/>
    <mergeCell ref="C132:K132"/>
    <mergeCell ref="C133:K133"/>
    <mergeCell ref="C134:K134"/>
    <mergeCell ref="C135:K135"/>
    <mergeCell ref="C136:K136"/>
    <mergeCell ref="L117:M117"/>
    <mergeCell ref="N117:O117"/>
    <mergeCell ref="C115:O115"/>
    <mergeCell ref="C127:K127"/>
    <mergeCell ref="D117:E117"/>
    <mergeCell ref="F117:G117"/>
    <mergeCell ref="H117:I117"/>
    <mergeCell ref="J117:K117"/>
    <mergeCell ref="F108:G108"/>
    <mergeCell ref="H108:I108"/>
    <mergeCell ref="J108:K108"/>
    <mergeCell ref="C106:K106"/>
    <mergeCell ref="C123:K123"/>
    <mergeCell ref="F102:M102"/>
    <mergeCell ref="F101:M101"/>
    <mergeCell ref="F103:M103"/>
    <mergeCell ref="F104:M104"/>
    <mergeCell ref="C99:M99"/>
    <mergeCell ref="G81:M81"/>
    <mergeCell ref="C72:E72"/>
    <mergeCell ref="G75:M75"/>
    <mergeCell ref="G76:M76"/>
    <mergeCell ref="G77:M77"/>
    <mergeCell ref="G74:M74"/>
    <mergeCell ref="B7:O7"/>
    <mergeCell ref="C59:F61"/>
    <mergeCell ref="C43:E43"/>
    <mergeCell ref="C38:G41"/>
    <mergeCell ref="C50:K51"/>
    <mergeCell ref="C149:E149"/>
    <mergeCell ref="C27:E29"/>
    <mergeCell ref="C31:E31"/>
    <mergeCell ref="C8:E8"/>
    <mergeCell ref="D108:E108"/>
    <mergeCell ref="C140:K140"/>
    <mergeCell ref="C141:K141"/>
    <mergeCell ref="C142:K142"/>
    <mergeCell ref="C143:K143"/>
    <mergeCell ref="C137:K137"/>
    <mergeCell ref="C138:K138"/>
    <mergeCell ref="C139:K139"/>
    <mergeCell ref="C144:K144"/>
  </mergeCells>
  <hyperlinks>
    <hyperlink ref="M2" location="Índice!A1" display="Índice" xr:uid="{64EFC7B7-8000-465F-93F4-59820DCB6122}"/>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Tabla 1</vt:lpstr>
      <vt:lpstr>Índice</vt:lpstr>
      <vt:lpstr>1 Planificación</vt:lpstr>
      <vt:lpstr>2 Gestión financiera</vt:lpstr>
      <vt:lpstr>3 Gestión administrativa</vt:lpstr>
      <vt:lpstr>4 Regulación y control</vt:lpstr>
      <vt:lpstr>5 Gobernanza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Ortiz</dc:creator>
  <cp:lastModifiedBy>Patricia Ortiz</cp:lastModifiedBy>
  <dcterms:created xsi:type="dcterms:W3CDTF">2023-06-28T17:27:16Z</dcterms:created>
  <dcterms:modified xsi:type="dcterms:W3CDTF">2023-11-30T20:03:27Z</dcterms:modified>
</cp:coreProperties>
</file>