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competenciagobec-my.sharepoint.com/personal/portiz_competencias_gob_ec/Documents/26 Capacidad institucional/16 Levantamiento provincial/Publicación/"/>
    </mc:Choice>
  </mc:AlternateContent>
  <xr:revisionPtr revIDLastSave="14416" documentId="8_{08A3447D-2B31-4A86-87C8-AFC42E351DC2}" xr6:coauthVersionLast="47" xr6:coauthVersionMax="47" xr10:uidLastSave="{B1AA9E85-E738-4E5B-90F4-986460F442DA}"/>
  <bookViews>
    <workbookView xWindow="-120" yWindow="-120" windowWidth="20730" windowHeight="11160" tabRatio="597" firstSheet="1" activeTab="5" xr2:uid="{4D5A4974-FA40-4BE0-8C26-0BB430C3B222}"/>
  </bookViews>
  <sheets>
    <sheet name="Planificación" sheetId="1" r:id="rId1"/>
    <sheet name="Gestión financiera" sheetId="16" r:id="rId2"/>
    <sheet name="GF3" sheetId="18" r:id="rId3"/>
    <sheet name="Gestión administrativa" sheetId="25" r:id="rId4"/>
    <sheet name="Regulación" sheetId="34" r:id="rId5"/>
    <sheet name="Gobernanza" sheetId="36" r:id="rId6"/>
    <sheet name="Varios" sheetId="2" state="hidden" r:id="rId7"/>
  </sheets>
  <definedNames>
    <definedName name="_xlnm._FilterDatabase" localSheetId="3" hidden="1">'Gestión administrativa'!$A$1:$GH$25</definedName>
    <definedName name="_xlnm._FilterDatabase" localSheetId="1" hidden="1">'Gestión financiera'!$A$1:$CN$25</definedName>
    <definedName name="_xlnm._FilterDatabase" localSheetId="5" hidden="1">Gobernanza!$A$1:$CK$25</definedName>
    <definedName name="_xlnm._FilterDatabase" localSheetId="0" hidden="1">Planificación!$A$1:$KK$25</definedName>
    <definedName name="_xlnm._FilterDatabase" localSheetId="4" hidden="1">Regulación!$A$1:$DR$25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I24" i="36" l="1"/>
  <c r="BZ24" i="36"/>
  <c r="BQ24" i="36"/>
  <c r="BH24" i="36"/>
  <c r="BA24" i="36"/>
  <c r="CI23" i="36"/>
  <c r="BZ23" i="36"/>
  <c r="BQ23" i="36"/>
  <c r="BH23" i="36"/>
  <c r="CB20" i="36"/>
  <c r="BS20" i="36"/>
  <c r="BQ20" i="36"/>
  <c r="BJ20" i="36"/>
  <c r="BH20" i="36"/>
  <c r="CI18" i="36"/>
  <c r="BZ18" i="36"/>
  <c r="BQ18" i="36"/>
  <c r="BJ18" i="36"/>
  <c r="BH18" i="36"/>
  <c r="CI16" i="36"/>
  <c r="BZ16" i="36"/>
  <c r="BQ16" i="36"/>
  <c r="BH16" i="36"/>
  <c r="CI14" i="36"/>
  <c r="BZ14" i="36"/>
  <c r="BS14" i="36"/>
  <c r="BQ14" i="36"/>
  <c r="BJ14" i="36"/>
  <c r="BH14" i="36"/>
  <c r="CI12" i="36"/>
  <c r="BZ12" i="36"/>
  <c r="BQ12" i="36"/>
  <c r="BJ12" i="36"/>
  <c r="BH12" i="36"/>
  <c r="CI8" i="36"/>
  <c r="CB8" i="36"/>
  <c r="BZ8" i="36"/>
  <c r="BS8" i="36"/>
  <c r="BQ8" i="36"/>
  <c r="BJ8" i="36"/>
  <c r="BH8" i="36"/>
  <c r="FE25" i="25"/>
  <c r="FE24" i="25"/>
  <c r="FE23" i="25"/>
  <c r="FE22" i="25"/>
  <c r="FE21" i="25"/>
  <c r="FE20" i="25"/>
  <c r="FE19" i="25"/>
  <c r="FE18" i="25"/>
  <c r="FE17" i="25"/>
  <c r="FE16" i="25"/>
  <c r="FE15" i="25"/>
  <c r="FE14" i="25"/>
  <c r="FE13" i="25"/>
  <c r="FE12" i="25"/>
  <c r="FE11" i="25"/>
  <c r="FE10" i="25"/>
  <c r="FE9" i="25"/>
  <c r="FE8" i="25"/>
  <c r="FE7" i="25"/>
  <c r="FE6" i="25"/>
  <c r="FE5" i="25"/>
  <c r="FE4" i="25"/>
  <c r="FE3" i="25"/>
  <c r="FE2" i="25"/>
  <c r="BO24" i="25"/>
  <c r="BI24" i="25"/>
  <c r="BD24" i="25"/>
  <c r="AY24" i="25"/>
  <c r="AT24" i="25"/>
  <c r="AO24" i="25"/>
  <c r="AJ24" i="25"/>
  <c r="AE24" i="25"/>
  <c r="Z24" i="25"/>
  <c r="U24" i="25"/>
  <c r="P24" i="25"/>
  <c r="K24" i="25"/>
  <c r="F24" i="25"/>
  <c r="BO23" i="25"/>
  <c r="BI23" i="25"/>
  <c r="BD23" i="25"/>
  <c r="AY23" i="25"/>
  <c r="AT23" i="25"/>
  <c r="AO23" i="25"/>
  <c r="AJ23" i="25"/>
  <c r="AE23" i="25"/>
  <c r="Z23" i="25"/>
  <c r="U23" i="25"/>
  <c r="P23" i="25"/>
  <c r="K23" i="25"/>
  <c r="F23" i="25"/>
  <c r="BO20" i="25"/>
  <c r="BI20" i="25"/>
  <c r="BD20" i="25"/>
  <c r="AY20" i="25"/>
  <c r="AT20" i="25"/>
  <c r="AO20" i="25"/>
  <c r="AJ20" i="25"/>
  <c r="AE20" i="25"/>
  <c r="Z20" i="25"/>
  <c r="U20" i="25"/>
  <c r="P20" i="25"/>
  <c r="K20" i="25"/>
  <c r="F20" i="25"/>
  <c r="BO18" i="25"/>
  <c r="BI18" i="25"/>
  <c r="BD18" i="25"/>
  <c r="AY18" i="25"/>
  <c r="AT18" i="25"/>
  <c r="AO18" i="25"/>
  <c r="AJ18" i="25"/>
  <c r="AE18" i="25"/>
  <c r="Z18" i="25"/>
  <c r="U18" i="25"/>
  <c r="P18" i="25"/>
  <c r="K18" i="25"/>
  <c r="F18" i="25"/>
  <c r="BO16" i="25"/>
  <c r="BI16" i="25"/>
  <c r="BD16" i="25"/>
  <c r="AY16" i="25"/>
  <c r="AT16" i="25"/>
  <c r="AO16" i="25"/>
  <c r="AJ16" i="25"/>
  <c r="AE16" i="25"/>
  <c r="Z16" i="25"/>
  <c r="U16" i="25"/>
  <c r="P16" i="25"/>
  <c r="K16" i="25"/>
  <c r="F16" i="25"/>
  <c r="BO14" i="25"/>
  <c r="BI14" i="25"/>
  <c r="BD14" i="25"/>
  <c r="AY14" i="25"/>
  <c r="AT14" i="25"/>
  <c r="AO14" i="25"/>
  <c r="AJ14" i="25"/>
  <c r="AE14" i="25"/>
  <c r="Z14" i="25"/>
  <c r="U14" i="25"/>
  <c r="P14" i="25"/>
  <c r="K14" i="25"/>
  <c r="F14" i="25"/>
  <c r="BO12" i="25"/>
  <c r="BI12" i="25"/>
  <c r="BD12" i="25"/>
  <c r="AY12" i="25"/>
  <c r="AT12" i="25"/>
  <c r="AO12" i="25"/>
  <c r="AJ12" i="25"/>
  <c r="AE12" i="25"/>
  <c r="Z12" i="25"/>
  <c r="U12" i="25"/>
  <c r="P12" i="25"/>
  <c r="K12" i="25"/>
  <c r="F12" i="25"/>
  <c r="BO8" i="25"/>
  <c r="BI8" i="25"/>
  <c r="BD8" i="25"/>
  <c r="AY8" i="25"/>
  <c r="AT8" i="25"/>
  <c r="AO8" i="25"/>
  <c r="AJ8" i="25"/>
  <c r="AE8" i="25"/>
  <c r="Z8" i="25"/>
  <c r="U8" i="25"/>
  <c r="P8" i="25"/>
  <c r="K8" i="25"/>
  <c r="F8" i="25"/>
  <c r="O25" i="16" l="1"/>
  <c r="O17" i="16"/>
  <c r="O6" i="16"/>
  <c r="O5" i="16"/>
  <c r="O4" i="16"/>
  <c r="IN24" i="1"/>
  <c r="IL24" i="1"/>
  <c r="IK24" i="1"/>
  <c r="II24" i="1"/>
  <c r="IC24" i="1"/>
  <c r="IA24" i="1"/>
  <c r="HW24" i="1"/>
  <c r="HS24" i="1"/>
  <c r="HO24" i="1"/>
  <c r="HK24" i="1"/>
  <c r="HG24" i="1"/>
  <c r="HC24" i="1"/>
  <c r="GY24" i="1"/>
  <c r="GW24" i="1"/>
  <c r="GU24" i="1"/>
  <c r="GQ24" i="1"/>
  <c r="IN23" i="1"/>
  <c r="IL23" i="1"/>
  <c r="II23" i="1"/>
  <c r="IE23" i="1"/>
  <c r="IA23" i="1"/>
  <c r="HW23" i="1"/>
  <c r="HS23" i="1"/>
  <c r="HO23" i="1"/>
  <c r="HK23" i="1"/>
  <c r="HG23" i="1"/>
  <c r="HC23" i="1"/>
  <c r="GY23" i="1"/>
  <c r="GU23" i="1"/>
  <c r="GQ23" i="1"/>
  <c r="IN20" i="1"/>
  <c r="IL20" i="1"/>
  <c r="IK20" i="1"/>
  <c r="II20" i="1"/>
  <c r="IG20" i="1"/>
  <c r="IE20" i="1"/>
  <c r="IC20" i="1"/>
  <c r="IA20" i="1"/>
  <c r="HU20" i="1"/>
  <c r="HS20" i="1"/>
  <c r="HO20" i="1"/>
  <c r="HM20" i="1"/>
  <c r="HK20" i="1"/>
  <c r="HG20" i="1"/>
  <c r="HC20" i="1"/>
  <c r="GY20" i="1"/>
  <c r="GU20" i="1"/>
  <c r="GQ20" i="1"/>
  <c r="IN18" i="1"/>
  <c r="II18" i="1"/>
  <c r="IE18" i="1"/>
  <c r="IA18" i="1"/>
  <c r="HW18" i="1"/>
  <c r="HS18" i="1"/>
  <c r="HO18" i="1"/>
  <c r="HK18" i="1"/>
  <c r="HG18" i="1"/>
  <c r="HC18" i="1"/>
  <c r="GY18" i="1"/>
  <c r="GU18" i="1"/>
  <c r="GQ18" i="1"/>
  <c r="IN16" i="1"/>
  <c r="IL16" i="1"/>
  <c r="IK16" i="1"/>
  <c r="II16" i="1"/>
  <c r="IE16" i="1"/>
  <c r="IA16" i="1"/>
  <c r="HW16" i="1"/>
  <c r="HS16" i="1"/>
  <c r="HO16" i="1"/>
  <c r="HK16" i="1"/>
  <c r="HG16" i="1"/>
  <c r="HC16" i="1"/>
  <c r="GY16" i="1"/>
  <c r="GU16" i="1"/>
  <c r="GQ16" i="1"/>
  <c r="IN14" i="1"/>
  <c r="IL14" i="1"/>
  <c r="IK14" i="1"/>
  <c r="IG14" i="1"/>
  <c r="IC14" i="1"/>
  <c r="IA14" i="1"/>
  <c r="HU14" i="1"/>
  <c r="HQ14" i="1"/>
  <c r="HM14" i="1"/>
  <c r="HK14" i="1"/>
  <c r="HE14" i="1"/>
  <c r="HA14" i="1"/>
  <c r="GW14" i="1"/>
  <c r="GS14" i="1"/>
  <c r="GO14" i="1"/>
  <c r="IN12" i="1"/>
  <c r="IL12" i="1"/>
  <c r="IK12" i="1"/>
  <c r="II12" i="1"/>
  <c r="IG12" i="1"/>
  <c r="IE12" i="1"/>
  <c r="IC12" i="1"/>
  <c r="IA12" i="1"/>
  <c r="HY12" i="1"/>
  <c r="HW12" i="1"/>
  <c r="HS12" i="1"/>
  <c r="HO12" i="1"/>
  <c r="HM12" i="1"/>
  <c r="HK12" i="1"/>
  <c r="HG12" i="1"/>
  <c r="HC12" i="1"/>
  <c r="GY12" i="1"/>
  <c r="GW12" i="1"/>
  <c r="GU12" i="1"/>
  <c r="GQ12" i="1"/>
  <c r="IN8" i="1"/>
  <c r="IL8" i="1"/>
  <c r="IK8" i="1"/>
  <c r="II8" i="1"/>
  <c r="IE8" i="1"/>
  <c r="IC8" i="1"/>
  <c r="IA8" i="1"/>
  <c r="HW8" i="1"/>
  <c r="HS8" i="1"/>
  <c r="HO8" i="1"/>
  <c r="HK8" i="1"/>
  <c r="HG8" i="1"/>
  <c r="HC8" i="1"/>
  <c r="GY8" i="1"/>
  <c r="GU8" i="1"/>
  <c r="GQ8" i="1"/>
  <c r="GM24" i="1"/>
  <c r="GG24" i="1"/>
  <c r="GC24" i="1"/>
  <c r="FY24" i="1"/>
  <c r="GM23" i="1"/>
  <c r="GG23" i="1"/>
  <c r="GC23" i="1"/>
  <c r="FY23" i="1"/>
  <c r="GM20" i="1"/>
  <c r="GG20" i="1"/>
  <c r="GC20" i="1"/>
  <c r="FY20" i="1"/>
  <c r="GM18" i="1"/>
  <c r="GG18" i="1"/>
  <c r="GM16" i="1"/>
  <c r="GG16" i="1"/>
  <c r="GC16" i="1"/>
  <c r="FY16" i="1"/>
  <c r="GM14" i="1"/>
  <c r="GG14" i="1"/>
  <c r="GC14" i="1"/>
  <c r="FY14" i="1"/>
  <c r="GM12" i="1"/>
  <c r="GG12" i="1"/>
  <c r="GC12" i="1"/>
  <c r="FY12" i="1"/>
  <c r="GM8" i="1"/>
  <c r="GG8" i="1"/>
  <c r="GC8" i="1"/>
  <c r="FY8" i="1"/>
  <c r="FD24" i="1"/>
  <c r="FB24" i="1"/>
  <c r="FD23" i="1"/>
  <c r="FB23" i="1"/>
  <c r="FD20" i="1"/>
  <c r="FB20" i="1"/>
  <c r="FD18" i="1"/>
  <c r="FB18" i="1"/>
  <c r="FD16" i="1"/>
  <c r="FB16" i="1"/>
  <c r="FD14" i="1"/>
  <c r="FB14" i="1"/>
  <c r="FD12" i="1"/>
  <c r="FB12" i="1"/>
  <c r="CN3" i="25"/>
  <c r="CN4" i="25"/>
  <c r="CN5" i="25"/>
  <c r="CN6" i="25"/>
  <c r="CN7" i="25"/>
  <c r="CN8" i="25"/>
  <c r="CN9" i="25"/>
  <c r="CN10" i="25"/>
  <c r="CN11" i="25"/>
  <c r="CN12" i="25"/>
  <c r="CN13" i="25"/>
  <c r="CN14" i="25"/>
  <c r="CN15" i="25"/>
  <c r="CN16" i="25"/>
  <c r="CN17" i="25"/>
  <c r="CN19" i="25"/>
  <c r="CN20" i="25"/>
  <c r="CN21" i="25"/>
  <c r="CN22" i="25"/>
  <c r="CN23" i="25"/>
  <c r="CN24" i="25"/>
  <c r="CN25" i="25"/>
  <c r="CN2" i="25"/>
  <c r="CG20" i="25"/>
  <c r="CG3" i="25"/>
  <c r="CG4" i="25"/>
  <c r="CG5" i="25"/>
  <c r="CG7" i="25"/>
  <c r="CG8" i="25"/>
  <c r="CG9" i="25"/>
  <c r="CG10" i="25"/>
  <c r="CG11" i="25"/>
  <c r="CG12" i="25"/>
  <c r="CG13" i="25"/>
  <c r="CG14" i="25"/>
  <c r="CG15" i="25"/>
  <c r="CG16" i="25"/>
  <c r="CG17" i="25"/>
  <c r="CG18" i="25"/>
  <c r="CG21" i="25"/>
  <c r="CG22" i="25"/>
  <c r="CG23" i="25"/>
  <c r="CG24" i="25"/>
  <c r="CG25" i="25"/>
  <c r="CG2" i="25"/>
  <c r="CO4" i="25" l="1"/>
  <c r="CO3" i="25"/>
  <c r="CO21" i="25"/>
  <c r="CO11" i="25"/>
  <c r="CO22" i="25"/>
  <c r="CO17" i="25"/>
  <c r="CO15" i="25"/>
  <c r="CO9" i="25"/>
  <c r="CO25" i="25"/>
  <c r="CO13" i="25"/>
  <c r="CO5" i="25"/>
  <c r="CO10" i="25"/>
  <c r="CO2" i="25"/>
  <c r="CA19" i="25"/>
  <c r="CG19" i="25" s="1"/>
  <c r="CO19" i="25" s="1"/>
  <c r="CA6" i="25"/>
  <c r="CG6" i="25" s="1"/>
  <c r="CO6" i="25" s="1"/>
  <c r="AR19" i="1" l="1"/>
  <c r="D19" i="1"/>
  <c r="DB8" i="34" l="1"/>
  <c r="CO7" i="25" l="1"/>
  <c r="AV20" i="36" l="1"/>
  <c r="AM20" i="36"/>
  <c r="AK20" i="36"/>
  <c r="AE20" i="36"/>
  <c r="U20" i="36"/>
  <c r="O20" i="36"/>
  <c r="AV12" i="36"/>
  <c r="AM12" i="36"/>
  <c r="AK12" i="36"/>
  <c r="AE12" i="36"/>
  <c r="U12" i="36"/>
  <c r="O12" i="36"/>
  <c r="AV8" i="36"/>
  <c r="AM8" i="36"/>
  <c r="AK8" i="36"/>
  <c r="AE8" i="36"/>
  <c r="U8" i="36"/>
  <c r="DQ20" i="34"/>
  <c r="DG20" i="34"/>
  <c r="DE20" i="34"/>
  <c r="DD20" i="34"/>
  <c r="DB20" i="34"/>
  <c r="CZ20" i="34"/>
  <c r="CU20" i="34"/>
  <c r="CK20" i="34"/>
  <c r="DG12" i="34"/>
  <c r="DE12" i="34"/>
  <c r="DD12" i="34"/>
  <c r="DB12" i="34"/>
  <c r="CZ12" i="34"/>
  <c r="CW12" i="34"/>
  <c r="CU12" i="34"/>
  <c r="CK12" i="34"/>
  <c r="DE8" i="34"/>
  <c r="DD8" i="34"/>
  <c r="CZ8" i="34"/>
  <c r="CW8" i="34"/>
  <c r="CU8" i="34"/>
  <c r="CK8" i="34"/>
  <c r="GG20" i="25"/>
  <c r="GE20" i="25"/>
  <c r="GC20" i="25"/>
  <c r="GA20" i="25"/>
  <c r="FY20" i="25"/>
  <c r="FW20" i="25"/>
  <c r="FU20" i="25"/>
  <c r="FQ20" i="25"/>
  <c r="FP20" i="25"/>
  <c r="FJ20" i="25"/>
  <c r="DA20" i="25"/>
  <c r="CY20" i="25"/>
  <c r="CO20" i="25"/>
  <c r="CF20" i="25"/>
  <c r="FY12" i="25"/>
  <c r="FQ12" i="25"/>
  <c r="FP12" i="25"/>
  <c r="CY12" i="25"/>
  <c r="CO12" i="25"/>
  <c r="CF12" i="25"/>
  <c r="GG8" i="25"/>
  <c r="GE8" i="25"/>
  <c r="GC8" i="25"/>
  <c r="GA8" i="25"/>
  <c r="FY8" i="25"/>
  <c r="FW8" i="25"/>
  <c r="FU8" i="25"/>
  <c r="FQ8" i="25"/>
  <c r="FP8" i="25"/>
  <c r="FL8" i="25"/>
  <c r="CY8" i="25"/>
  <c r="CO8" i="25"/>
  <c r="CF8" i="25"/>
  <c r="BX20" i="16" l="1"/>
  <c r="BA20" i="16"/>
  <c r="AR20" i="16"/>
  <c r="BX12" i="16"/>
  <c r="BN12" i="16"/>
  <c r="BA12" i="16"/>
  <c r="BA8" i="16"/>
  <c r="AR8" i="16"/>
  <c r="IR20" i="1"/>
  <c r="IQ20" i="1"/>
  <c r="IP20" i="1"/>
  <c r="FS20" i="1"/>
  <c r="FN20" i="1"/>
  <c r="DP20" i="1"/>
  <c r="DH20" i="1"/>
  <c r="DD20" i="1"/>
  <c r="CV20" i="1"/>
  <c r="CO20" i="1"/>
  <c r="CE20" i="1"/>
  <c r="AR20" i="1"/>
  <c r="AH20" i="1"/>
  <c r="D20" i="1"/>
  <c r="JG12" i="1"/>
  <c r="JF12" i="1"/>
  <c r="IV12" i="1"/>
  <c r="IW12" i="1" s="1"/>
  <c r="IR12" i="1"/>
  <c r="IQ12" i="1"/>
  <c r="IP12" i="1"/>
  <c r="FN12" i="1"/>
  <c r="DP12" i="1"/>
  <c r="DH12" i="1"/>
  <c r="DD12" i="1"/>
  <c r="CV12" i="1"/>
  <c r="CO12" i="1"/>
  <c r="CE12" i="1"/>
  <c r="AV12" i="1"/>
  <c r="AT12" i="1"/>
  <c r="AR12" i="1"/>
  <c r="AH12" i="1"/>
  <c r="L12" i="1"/>
  <c r="D12" i="1"/>
  <c r="KB8" i="1"/>
  <c r="JG8" i="1"/>
  <c r="JF8" i="1"/>
  <c r="IV8" i="1"/>
  <c r="IW8" i="1" s="1"/>
  <c r="IR8" i="1"/>
  <c r="IQ8" i="1"/>
  <c r="IP8" i="1"/>
  <c r="FS8" i="1"/>
  <c r="FN8" i="1"/>
  <c r="DP8" i="1"/>
  <c r="DH8" i="1"/>
  <c r="DD8" i="1"/>
  <c r="CV8" i="1"/>
  <c r="CO8" i="1"/>
  <c r="CE8" i="1"/>
  <c r="AV8" i="1"/>
  <c r="AT8" i="1"/>
  <c r="AR8" i="1"/>
  <c r="AH8" i="1"/>
  <c r="L8" i="1"/>
  <c r="D8" i="1"/>
  <c r="CL18" i="25" l="1"/>
  <c r="CN18" i="25" l="1"/>
  <c r="BX23" i="16"/>
  <c r="CO18" i="25" l="1"/>
  <c r="AV24" i="36"/>
  <c r="AV23" i="36"/>
  <c r="AV18" i="36"/>
  <c r="AV16" i="36"/>
  <c r="AV14" i="36"/>
  <c r="AM24" i="36"/>
  <c r="AM23" i="36"/>
  <c r="AM18" i="36"/>
  <c r="AM16" i="36"/>
  <c r="AM14" i="36"/>
  <c r="AK16" i="36"/>
  <c r="AK18" i="36"/>
  <c r="AK23" i="36"/>
  <c r="AK24" i="36"/>
  <c r="AE24" i="36"/>
  <c r="AE23" i="36"/>
  <c r="AE18" i="36"/>
  <c r="AE16" i="36"/>
  <c r="U18" i="36"/>
  <c r="U16" i="36"/>
  <c r="U14" i="36"/>
  <c r="O16" i="36"/>
  <c r="O18" i="36"/>
  <c r="O23" i="36"/>
  <c r="O24" i="36"/>
  <c r="DG16" i="34"/>
  <c r="DG23" i="34"/>
  <c r="DD14" i="34"/>
  <c r="DD16" i="34"/>
  <c r="DD18" i="34"/>
  <c r="DD23" i="34"/>
  <c r="DD24" i="34"/>
  <c r="DE24" i="34"/>
  <c r="DE23" i="34"/>
  <c r="DE18" i="34"/>
  <c r="DE16" i="34"/>
  <c r="DE14" i="34"/>
  <c r="DB24" i="34"/>
  <c r="DB23" i="34"/>
  <c r="DB16" i="34"/>
  <c r="CZ16" i="34"/>
  <c r="CZ23" i="34"/>
  <c r="CZ24" i="34"/>
  <c r="CW14" i="34"/>
  <c r="CW18" i="34"/>
  <c r="CW23" i="34"/>
  <c r="CU24" i="34"/>
  <c r="CU23" i="34"/>
  <c r="CU18" i="34"/>
  <c r="CU16" i="34"/>
  <c r="CU14" i="34"/>
  <c r="CK14" i="34"/>
  <c r="CK16" i="34"/>
  <c r="CK18" i="34"/>
  <c r="CK23" i="34"/>
  <c r="CK24" i="34"/>
  <c r="GE24" i="25"/>
  <c r="GE23" i="25"/>
  <c r="GE16" i="25"/>
  <c r="GC23" i="25"/>
  <c r="GA23" i="25"/>
  <c r="FY23" i="25"/>
  <c r="FY16" i="25"/>
  <c r="FW24" i="25"/>
  <c r="FU24" i="25"/>
  <c r="FP16" i="25"/>
  <c r="FP23" i="25"/>
  <c r="FQ23" i="25"/>
  <c r="FQ16" i="25"/>
  <c r="FN16" i="25"/>
  <c r="DA16" i="25"/>
  <c r="CY16" i="25"/>
  <c r="CY18" i="25"/>
  <c r="CY23" i="25"/>
  <c r="CY24" i="25"/>
  <c r="CO14" i="25"/>
  <c r="CO16" i="25"/>
  <c r="CO23" i="25"/>
  <c r="CO24" i="25"/>
  <c r="CF16" i="25"/>
  <c r="CF18" i="25"/>
  <c r="CF23" i="25"/>
  <c r="CF24" i="25"/>
  <c r="BX24" i="16"/>
  <c r="BX16" i="16"/>
  <c r="BN24" i="16"/>
  <c r="BN23" i="16"/>
  <c r="BN16" i="16"/>
  <c r="BN14" i="16"/>
  <c r="BA14" i="16"/>
  <c r="BA18" i="16"/>
  <c r="BA23" i="16"/>
  <c r="BA24" i="16"/>
  <c r="AR16" i="16"/>
  <c r="AR23" i="16"/>
  <c r="KB24" i="1"/>
  <c r="KB23" i="1"/>
  <c r="KB18" i="1"/>
  <c r="KB16" i="1"/>
  <c r="KB14" i="1"/>
  <c r="JG14" i="1"/>
  <c r="JG16" i="1"/>
  <c r="JG18" i="1"/>
  <c r="JG23" i="1"/>
  <c r="JG24" i="1"/>
  <c r="JF24" i="1"/>
  <c r="JF23" i="1"/>
  <c r="JF18" i="1"/>
  <c r="JF16" i="1"/>
  <c r="JF14" i="1"/>
  <c r="IW14" i="1"/>
  <c r="IV16" i="1"/>
  <c r="IW16" i="1" s="1"/>
  <c r="IW18" i="1"/>
  <c r="IV23" i="1"/>
  <c r="IW23" i="1" s="1"/>
  <c r="IV24" i="1"/>
  <c r="IW24" i="1" s="1"/>
  <c r="IU14" i="1"/>
  <c r="IU18" i="1"/>
  <c r="IU24" i="1"/>
  <c r="IP14" i="1"/>
  <c r="IQ14" i="1"/>
  <c r="IR14" i="1"/>
  <c r="IP16" i="1"/>
  <c r="IQ16" i="1"/>
  <c r="IR16" i="1"/>
  <c r="IP18" i="1"/>
  <c r="IQ18" i="1"/>
  <c r="IR18" i="1"/>
  <c r="IP23" i="1"/>
  <c r="IQ23" i="1"/>
  <c r="IR23" i="1"/>
  <c r="IP24" i="1"/>
  <c r="IQ24" i="1"/>
  <c r="IR24" i="1"/>
  <c r="FS24" i="1"/>
  <c r="FS18" i="1"/>
  <c r="FS16" i="1"/>
  <c r="FS14" i="1"/>
  <c r="FN24" i="1"/>
  <c r="FN23" i="1"/>
  <c r="FN18" i="1"/>
  <c r="FN16" i="1"/>
  <c r="FN14" i="1"/>
  <c r="AV24" i="1"/>
  <c r="AV23" i="1"/>
  <c r="AV18" i="1"/>
  <c r="AV16" i="1"/>
  <c r="AV14" i="1"/>
  <c r="AT14" i="1"/>
  <c r="AT16" i="1"/>
  <c r="AT18" i="1"/>
  <c r="AT23" i="1"/>
  <c r="AT24" i="1"/>
  <c r="AH14" i="1"/>
  <c r="AH16" i="1"/>
  <c r="AH18" i="1"/>
  <c r="AH23" i="1"/>
  <c r="AH24" i="1"/>
  <c r="DP24" i="1"/>
  <c r="DP23" i="1"/>
  <c r="DP18" i="1"/>
  <c r="DP16" i="1"/>
  <c r="DP14" i="1"/>
  <c r="DD24" i="1"/>
  <c r="DD23" i="1"/>
  <c r="DD18" i="1"/>
  <c r="DD16" i="1"/>
  <c r="DD14" i="1"/>
  <c r="CV24" i="1"/>
  <c r="CV23" i="1"/>
  <c r="CV18" i="1"/>
  <c r="CV16" i="1"/>
  <c r="CO24" i="1"/>
  <c r="CO23" i="1"/>
  <c r="CO18" i="1"/>
  <c r="CO16" i="1"/>
  <c r="CO14" i="1"/>
  <c r="CE24" i="1"/>
  <c r="CE23" i="1"/>
  <c r="CE18" i="1"/>
  <c r="CE16" i="1"/>
  <c r="CE14" i="1"/>
  <c r="L14" i="1"/>
  <c r="L16" i="1"/>
  <c r="L18" i="1"/>
  <c r="L23" i="1"/>
  <c r="L24" i="1"/>
  <c r="DH23" i="1"/>
  <c r="DH18" i="1"/>
  <c r="DH16" i="1"/>
  <c r="D18" i="1"/>
  <c r="D23" i="1"/>
  <c r="D24" i="1"/>
  <c r="AR14" i="1" l="1"/>
  <c r="AR16" i="1"/>
  <c r="AR18" i="1"/>
  <c r="AR23" i="1"/>
  <c r="AR24" i="1"/>
</calcChain>
</file>

<file path=xl/sharedStrings.xml><?xml version="1.0" encoding="utf-8"?>
<sst xmlns="http://schemas.openxmlformats.org/spreadsheetml/2006/main" count="4827" uniqueCount="2181">
  <si>
    <t>Construcción/actualización</t>
  </si>
  <si>
    <t>15</t>
  </si>
  <si>
    <t>NAPO</t>
  </si>
  <si>
    <t>17</t>
  </si>
  <si>
    <t>PICHINCHA</t>
  </si>
  <si>
    <t>22</t>
  </si>
  <si>
    <t>ORELLANA</t>
  </si>
  <si>
    <t>13</t>
  </si>
  <si>
    <t>MANABÍ</t>
  </si>
  <si>
    <t>23</t>
  </si>
  <si>
    <t>SANTO DOMINGO DE LOS TSÁCHILAS</t>
  </si>
  <si>
    <t>a</t>
  </si>
  <si>
    <t>b</t>
  </si>
  <si>
    <t>c</t>
  </si>
  <si>
    <t>d</t>
  </si>
  <si>
    <t>e</t>
  </si>
  <si>
    <t>f</t>
  </si>
  <si>
    <t>g</t>
  </si>
  <si>
    <t>Periodicidad</t>
  </si>
  <si>
    <t>Obtuvo la información</t>
  </si>
  <si>
    <t>Si / No</t>
  </si>
  <si>
    <t>Razones no PPL</t>
  </si>
  <si>
    <t>Estado</t>
  </si>
  <si>
    <t>a. Impuestos</t>
  </si>
  <si>
    <t>Modalidades de gestión</t>
  </si>
  <si>
    <t>Conocimiento - frecuencia</t>
  </si>
  <si>
    <t>Frecuencia</t>
  </si>
  <si>
    <t>Razones no GA</t>
  </si>
  <si>
    <t>MAG, MAA, SENAGUA, MINISTERIO DE EDUCACION, INAMI, INIAP, GADs</t>
  </si>
  <si>
    <t>INEC-ENEMDU, SIGAGRO, SICOM, SIPA, SENAGUA AGROCALIDA, MAAE, MAG, GADs, SRI, ARSA,SIISE</t>
  </si>
  <si>
    <t>INEC, SIISE, ENEMDU, MINEDUC, SENPLADES, GEOPLADES, SENESCYT, ENSANUT, MSP, MIES, GADs, ENVIGMU.</t>
  </si>
  <si>
    <t>MINISTERIO DE AGRICULTURA-MAG, MTOP, GADM LA JOYA DE LOS SACHAS, GADM LORETO, GADM FRANCISCO DE ORELLANA, GADM AGUARICO, CAPITANÍA DE PUERTO FRANCISCO DE ORELLANA, MOVISTAR, ARCOTEL, MINTEL, ARCONEL</t>
  </si>
  <si>
    <t>Página web institucional y Solicitud directa a la institución</t>
  </si>
  <si>
    <t>COPFP, RLOOTUGS, COOTAD, LOPICTEA, LOOTUGS, SIN, RLSPE, CNC, CONGOPE, MACTOR</t>
  </si>
  <si>
    <t>Evaluación y seguimiento de POA, Evaluación y seguimiento del Pdyot, POA anual Institucional, Adquisiciones de necesidades  de bienes y Servicion de la Coordinación de Planificación</t>
  </si>
  <si>
    <t>SENPLADES - PLANIFICA ECUADOR</t>
  </si>
  <si>
    <t>AL FIN DE PERIODO</t>
  </si>
  <si>
    <t>SIGAD</t>
  </si>
  <si>
    <t>POLIZAS DE FIEL CUMPLIMIENTO Y BUEN USO DE  ANTICIPO</t>
  </si>
  <si>
    <t>PDYOT</t>
  </si>
  <si>
    <t>077-2017-SG-GADPO</t>
  </si>
  <si>
    <t>PREGUNTA 9: LA INFORMACIÓN DEL SEGUIMIENTO Y EVALUACIÓN AL CUMPLIMIENTO DEL PDOT NO ESTA TODAVIA CONSOLIDAD DEL AÑO 2022.
PREGUNTA 23: EL PLAN ESTRATÉGICO INSTITUCIONAL NO ESTA CONTEMPLADO EN EL PLAN DE GOBIERNO DE LA AUTORIDAD Y SE CUENTA CON DIFERENTES HERRAMIENTAS DE DIRECCIONAMIENTO EXTRATEGICO.
PREGUNTA 20: TODAVIA NO SE HA PUBLICADO EL (SIL), ESTA OPERATIVO EN EL INTRANET.
PREGUNTA 26: NO CONTAMOS CON EL PLAN ANUAL DE INVERSIÓN PERO SE CONTROLA EL MANEJO DE LOS PROYECTOS ATRAVEZ DEL PLAN OPERATIVO DE PLANIFICACIÓN.</t>
  </si>
  <si>
    <t>-FORTALECIMIENTO DE LAS CAPACIDADES DE LAS PERSONAS Y GRUPOS PRIORITARIOS, MEDIANTE SU PARTICIPACION EN LA PROVINCIA DE ORELLANA
- FORTALECIMIENTO DE LA PRACTICA DEPORTIVA  Y RECREACION DE LAS FAMILIAS, MEDIANTE SU PARTICIPACION EN LA PROVINCIA DE ORELLANA
- IMPLEMENTACION DE PROCESOS DE FORMACION CIUDADANA, RENDICION DE CUENTAS Y CONTROL SOCIAL, COMO MECANISMO DE PARTICIPACION CIUDADANA EN LA GESTION DE LO PUBLICO Y LUCHA CONTRA LA CORRUPCION
- DOTACION DE INFRAESTRUCTURA DE INTERES SOCIAL, CULTURAL, RECREATIVO Y TURISTICO DE LA PROVINCIA DE ORELLANA
- IMPLEMENTACION Y FORTALECIMIENTO DE POLITICAS DE PROMOCION Y CONSTRUCCION DE LA EQUIDAD E INCLUSION SOCIAL Y ECONOMICA EN LOS ACTORES SOCIALES DE LA PROVINCIA DE ORELLANA</t>
  </si>
  <si>
    <t>ALCABALAS</t>
  </si>
  <si>
    <t>PRESTACIÓN DE SERVICIOS</t>
  </si>
  <si>
    <t>OTRAS TASAS</t>
  </si>
  <si>
    <t>EJECUCION DE GARANTIAS</t>
  </si>
  <si>
    <t>OTROS NO ESPECIFICADOS</t>
  </si>
  <si>
    <t>FONDO COMUN PARA LA CIRCUNSCRIPCIÓN TERRITORIAL ESPECIAL AMAZÓNICA</t>
  </si>
  <si>
    <t>DE CONVENIOS LEGALMENTE SUSCRITOS-MPCEIP</t>
  </si>
  <si>
    <t>DE CONVENIOS LEGALMENTE SUSCRITOS - MIES</t>
  </si>
  <si>
    <t>DEL SECTOR PUBLICO FINANCIERO - CREDITO VIAL 41346 - BDE</t>
  </si>
  <si>
    <t>DEL SECTOR PUBLICO FINANCIERO - BDE CREDITO 41350</t>
  </si>
  <si>
    <t>DEL SECTOR PUBLICO FINANCIERO-BDE CREDITO -41609</t>
  </si>
  <si>
    <t>DEL SECTOR PUBLICO FINANCIERO-PROYECTO BDE-CREDITO 40684 -PROYECTO YASUNI LAND</t>
  </si>
  <si>
    <t>DEL SECTOR PUBLICO FINANCIERO-PROYECTO BDE-CREDITO 40890 -INFRAESTRUCTURA VIAL</t>
  </si>
  <si>
    <t>DEL SECTOR PUBLICO FINANCIERO-BDE CREDITO-41265</t>
  </si>
  <si>
    <t>DEL SECTOR PUBLICO FINANCIERO-BDE CREDITO 41350</t>
  </si>
  <si>
    <t>CUENTAS POR COBRAR</t>
  </si>
  <si>
    <t>DE ANTICIPOS POR DEVENGAR  DE EJERCICIOS ANTERIORES DE GADS Y EMPRESAS PUBLICAS , COMPRA DE BIENES Y/O PRESTACION DE SERVICIOS</t>
  </si>
  <si>
    <t>DE ANTICIPOS POR DEVENGAR  DE EJERCICIOS ANTERIORES DE GADS Y EMPRESAS PUBLICAS  CONSTRUCCION DE OBRAS PUBLICAS</t>
  </si>
  <si>
    <t>EL GAD PROVINCIAL DE ORELLANA NO TIENE CARTERA VENCIDA</t>
  </si>
  <si>
    <t>ORDENANZA</t>
  </si>
  <si>
    <t>RECURSOS PROPIOS</t>
  </si>
  <si>
    <t>CONVENIO</t>
  </si>
  <si>
    <t>MINISTERIO DE FINANZAS</t>
  </si>
  <si>
    <t>DONACIONES</t>
  </si>
  <si>
    <t>RESOLUCIÓN</t>
  </si>
  <si>
    <t>RECURSOS DEL GOBIERNO CENTRAL</t>
  </si>
  <si>
    <t>NO SE HA CONFORMADO MANCOMUNIDADES O CONSORCIOS.</t>
  </si>
  <si>
    <t>LEGISLACION LOBORAL, CONTRATACION PUBLICA, FINANZAS, CONTABILIDAD, NORMAS DE CONTROL INTERNO Y NORMATIVA, USO DE BIENES DEL SECTOR PUBLICO</t>
  </si>
  <si>
    <t>EVALUACIÓN TRIMESTRAL DEL POA</t>
  </si>
  <si>
    <t xml:space="preserve">* CONTROL DE INVENTARIOS 
* CONSTATACIÓN FÍSICA
* CONTROL DE ACCESO AL DATA CENTER </t>
  </si>
  <si>
    <t>* ACCESO A LA INFORMACIÓN MEDIANTE LA PÁGINA WEB INSTITUCIONAL, EN DONDE SE PUBLICA LA INFORMACIÓN QUE ORDENA LA LOTAIP</t>
  </si>
  <si>
    <t>* 96% DE CUMPLIMIENTO RECOMENDACIONES DE LA CGE
* EXAMENES ESPECIALES CON RESULTADOS ACEPTABLES</t>
  </si>
  <si>
    <t>- 22/7/2013
- 30/10/2012
- 13/8/2018
- 27/4/2021
- 21/4/2016
- 11/12/2017
- 25/1/2022
- 31/10/2012</t>
  </si>
  <si>
    <t xml:space="preserve">SFGPro SISTEMA FINANCIERO DE GOBIERNOS PROVINCIALES </t>
  </si>
  <si>
    <t>ESUMAN - REGISTRO DE ASISTENCIA BIOMETRICO</t>
  </si>
  <si>
    <t>CONSEDOC</t>
  </si>
  <si>
    <t>QGIF, ARGIS, AUTOCAD, CIVILCAD, SKETCHUP, PUNIS, ESTRUCTURAL</t>
  </si>
  <si>
    <t>2 AÑOS 3 MESES</t>
  </si>
  <si>
    <t>3 AÑOS</t>
  </si>
  <si>
    <t>1 AÑO</t>
  </si>
  <si>
    <t>1 AÑOS</t>
  </si>
  <si>
    <t>Competencias (Cootad), Inversión Pública prohibición a las entidades del sector público realiza donaciones o asiganaciones no reembolsables (Código Organico de Planificación y Fianazas Públicas)</t>
  </si>
  <si>
    <t>EN CUANTO AL ARCHIVO DIGITAL DE LA NORMATIVA LEGAL SE MANTIENE EN EL ÁREA DE PROSECRETARÍA</t>
  </si>
  <si>
    <t>Documento excel con informacion de los presidentes y vocales de las juntas parroquiales rurales, presidentes de comunas y comunidades rurales, presidentes de las Mesas tematicas de Concertacion Provinciales, dirigentes de organizaciones sociales, grupos y otros.</t>
  </si>
  <si>
    <t>- Priorizacion de proyectos del Presupuesto Participativo
- Implementacion del mecanismo de la silla vacia
- Audiencias Publicas</t>
  </si>
  <si>
    <t>Asambleas comunitarias de presupuestacion participativa y Asambleas de las Mesas tematicas de Concertacion Provinciales</t>
  </si>
  <si>
    <t>Capacitación con la Contraloría General del Estado en Participación Ciudadana y Control Social</t>
  </si>
  <si>
    <t>Pagina Web Institucional</t>
  </si>
  <si>
    <t>Registro de actores sociales participantes</t>
  </si>
  <si>
    <t>Convenios de cooperacion interinstitucional</t>
  </si>
  <si>
    <t>Herramienta para el seguimiento de tramites CONSEDOC de la Pagina Web Institucional</t>
  </si>
  <si>
    <t>Recursos tecnologicos, humanos y financieros</t>
  </si>
  <si>
    <t>IGM 2018. Atlas, INEC. (2017b). Código Orgánico Ambiental, CONGOPE 2019, INHAMI 2019.  EcoCiencia. Ministerio de Ambiente, PDOT Provincial 2015-2019, PDOT Cantonales vigentes, CONDESAN, INTERGOVERNMENTAL PANEL ON CLIMATE CHANGE 2012, CEPAL 2012. Sistema de Información y Monitoreo Cuenca del Guayllabamba, SGR 2019.</t>
  </si>
  <si>
    <t>Página web institucional, Solicitud directa a la institución y Sistema de información local</t>
  </si>
  <si>
    <t>Banco Central del Ecuador, SRI,  ESPAC 2020, INERHI-ORSTOM, Superintendencia de Compañías 2018, Directorio de Empresas y Establecimientos 2019 –INEC,  SENAGUA, Ministerio de Finanzas, PDOT Provincial 2015-2019, Dirección de Gestión de Riego Provincial, Estrategia Nacional para la Igualdad y Erradicación de la Pobreza, MAGAP</t>
  </si>
  <si>
    <t xml:space="preserve">ODS. Plan Nacional de Desarrollo TODA UNA VIDA 2017-2021, Consejo Nacional para la Igualdad de Género 2018. INEC, proyecciones de población 2019, INEC ENEMDU, INEC  Registro Estadístico de Recursos y Actividades de Salud 2017,  Encuesta de Violencia contra las Mujeres, Consejo Nacional para la Igualdad de Movilidad Humana 2019, Secretaria Técnica de Planifica Ecuador 2019, : COE Provincial, Encuesta de relaciones familiares 2019, Base de datos ECU 911, Sistema Integrado de Actuaciones Fiscales (SIAF), Base de datos del Centro Integral de Protección de Derechos “Warmi Pichincha”, Dirección Gestión de Género, Defensoría del Pueblo del Ecuador, CONADIS, CNE Indicadores de participación política de la mujer ecuatoriana, Fiscalía General del Estado y Registros de Jefatura de Salud de Pichincha Humana año 2018 </t>
  </si>
  <si>
    <t>ARCONEL (2018). CELEC (2016). CONGOPE,  Inventario vial Provincial, HIDROEQUINOCCIO EP, EEQ, 2018, INEC Censo 2010, MINTEL 2018, IGM 2015 y IEE 2013.</t>
  </si>
  <si>
    <t>Registros financieros del GADPP 2019, Estados Financieros SERCOP, Dirección Gestión Administrativa y Talento Humano del GADPP 2019</t>
  </si>
  <si>
    <t>Reporte anual de metas, Rendición de Cuentas, Reporte al SIGAD, Seguimiento y evaluación</t>
  </si>
  <si>
    <t>Registro de cada Dirección del GADPP</t>
  </si>
  <si>
    <t>SIGAD- Reporte Anual de Metas</t>
  </si>
  <si>
    <t>Reporte de cada Dirección del GADPP</t>
  </si>
  <si>
    <t>Plataforma de Seguimiento</t>
  </si>
  <si>
    <t>Levantamiento de información institucional a rectores nacionales  de información, IGM, INEC entre otros</t>
  </si>
  <si>
    <t>Depende de la periodicidad de la fuente de información</t>
  </si>
  <si>
    <t>Levantamiento institucional del GADP Pichincha</t>
  </si>
  <si>
    <t>En función de las actualización de las áreas internas del GADPP</t>
  </si>
  <si>
    <t>Dirección administrativa y financiera GADP Pichincha</t>
  </si>
  <si>
    <t>PDOT</t>
  </si>
  <si>
    <t>Promoción de los derechos de las mujeres para la prevención de la violencia de género, Protección integral de derechos para la atencióna victimas de violencia de género</t>
  </si>
  <si>
    <t>Ordenanza Provincial N° 07 CPP 2019-2023</t>
  </si>
  <si>
    <t>27 | PICHINCHA TERRITORIO GARANTE DE DERECHOS/ ATENCIÓN DE DERECHOS DE GRUPOS PRIORITARIOS/ACOGIDA E INCLUSIÓN MOVILIDAD HUMANA/ PROTECCIÓN INTEGRAL/PICHINCHA SANA Y SALUDABLE/INCLUSIÓN DIGITAL/PICHINCHA TIERRA DE CAMPEONES/MEDIACIÓN DE CONFLICTOS</t>
  </si>
  <si>
    <t>IMPUESTOS</t>
  </si>
  <si>
    <t>TASAS Y CONTRIBUCIONES</t>
  </si>
  <si>
    <t>VENTA DE BIENES Y SERVICIOS</t>
  </si>
  <si>
    <t>RENTAS DE INVERSIONES Y MULTAS</t>
  </si>
  <si>
    <t>OTROS INGRESOS</t>
  </si>
  <si>
    <t>TRANSFERENCIAS Y DONACIONES DE CAPITAL</t>
  </si>
  <si>
    <t xml:space="preserve">FINANCIAMIENTO PUBLICO </t>
  </si>
  <si>
    <t>SALDOS DISPONIBLES</t>
  </si>
  <si>
    <t>CUENTAS PENDIENTES POR COBRAR</t>
  </si>
  <si>
    <t>Ordenanza 19-CPP-2019-2023 expedido el 11 de octubre del 2021</t>
  </si>
  <si>
    <t>CONVENIOS DE PAGO Y APLICACIÓN DE LA LEY HUMANITARIA</t>
  </si>
  <si>
    <t>DEPENDENCIA DE REPORTES DE LOS USUARIOS POR PARTE DE LAS ENTIDADES FINANCIERAS LO QUE GENERA DEMORAS.
ENTREGA DE NOTIFICACIONES DE FORMA PERSONAL</t>
  </si>
  <si>
    <t>LA INFORMACIÓN REFERENTE AL NUMERAL 5 FUE PROPORCIONADA POR LA DIRECCIÓN DE PARTICIPACIÓN, EN RAZON DE QUE EN LA DIRECCIÓN FINANCIERA SE REGISTRA EL GASTO INSTITUCIONAL.
LAS ORDENANZAS DE CONTRIBUCIÓN ESPECIAL DE MEJORAS Y FONDO VIAL NO SE EMITIERON EN EL 2022</t>
  </si>
  <si>
    <t>Estatuto resolución 008</t>
  </si>
  <si>
    <t>Presupuesto insitucional</t>
  </si>
  <si>
    <t>Para constribuir regionalmente al cumplimiento de la competencia ambiental</t>
  </si>
  <si>
    <t>El Plan está integrado por 4  Programas de Capacitación: en Herramientas Ofimáticas (ej. “Excel Básico"; "Excel Intermedio") ; Seguridad y Salud Laboral (ej.:"Manejo de Extintores, "Brigadas de Evacuación", Primeros Auxilios", "Gestión de Riesgos"); Desarrollo Personal(ej.:"Talleres de Relaciones Interpersonales, Liderazgo, Trabajo en equipo y Comunicación"; "Lengua de Señas Ecuatorianas") ; Técnica por Competencias (ej.:"Habilidades de Escritura y Expresión Oral”, “Generalidades y Sistemas de Planificación Deportiva", "Actualización de Conocimientos Musicales”, "Código Orgánico Administrativo", "Formador de Formadores", "Fotografía móvil",  "Mecánica y electrónica elemental en maquinaria y vehículos livianos a diesel”, "Redacción digital para portales y redes sociales"; entre otros.  Se ejecutaron 113 eventos, con 2648 horas impartidas,2746 participantes.</t>
  </si>
  <si>
    <t>No han existido reporte de vulneración de información. Cumplimiento de la norma de control de accesos</t>
  </si>
  <si>
    <t>Actualización de credenciales en cumplimiento de la norma</t>
  </si>
  <si>
    <t>ERP OLYMPO</t>
  </si>
  <si>
    <t>SAD</t>
  </si>
  <si>
    <t>SEGUIMIENTO</t>
  </si>
  <si>
    <t>SEP-GAD, SISMAC, GESTIÓN AMBIENTAL</t>
  </si>
  <si>
    <t>Gestión Ambiental, compras Públicas, control de proyectos, control de mantenimiento vehicular</t>
  </si>
  <si>
    <t>PAGINA WEB, INTRANET</t>
  </si>
  <si>
    <t>En la pregunta 4.1. En servidores públicos agregadores de valor se incluyo Servidores públicos Zonales (procesos desconcentrados) con 236 funcionarios.
El GADPP cumple métodos de seguridad, niveles de acceso a la información y datos sensibles</t>
  </si>
  <si>
    <t>2019 - 2023</t>
  </si>
  <si>
    <t>Vigente</t>
  </si>
  <si>
    <t>Redacción legislativa, Procedimientos Administrativos, Legales y  Consticionales</t>
  </si>
  <si>
    <t>Anual</t>
  </si>
  <si>
    <t>Población, beneficiarios o afectados</t>
  </si>
  <si>
    <t>Secretaría del Consejo Provincial de Pichincha y archivo central de la institución</t>
  </si>
  <si>
    <t>Caracteristicas generales de los actores, organización,  profesión, territorio de influencia, número de miembros de la organización.</t>
  </si>
  <si>
    <t>Cogestión, Presupuestos participativos, Audiencias públicas, Rendición de Cuentas, Configuración del presupuesto de inversión provincial</t>
  </si>
  <si>
    <t>Capacitación sobre metodología para Asambleas Provinciales y Locales de Priorización del Presupuesto.
Taller sobre metodologia para el proceso de Comunas 2022.
Capacitación metodología para implementación de la Feria Institucional de Rendición de Cuentas 2022.</t>
  </si>
  <si>
    <t>Ambiental</t>
  </si>
  <si>
    <t>Cogestión, objetivos, metas y proyectos</t>
  </si>
  <si>
    <t>Página web</t>
  </si>
  <si>
    <t>Convenios</t>
  </si>
  <si>
    <t>Mejorar las plataformas informaticas  de interacción con la ciudadania.</t>
  </si>
  <si>
    <t>*Secretaria Nacional de Gestión de Riesgo  *IGM *MAGAP
*Global Forest Watch 
*MAE  *Atlas de Seguridad Alimentaria, *Desastres Naturales y Cambio Climático  *INHAMI</t>
  </si>
  <si>
    <t>*INEC  *SENPLADES *MAG
Banco Central del Ecuador
*ESPAC *Agrocalidad *CFN
*IGM *BAN Ecuador
*Superintendencia de compañías y seguros  *Superintendencia de Bancos *ProEcuador *MIPRO
*SRI *Ministerio de Turismo</t>
  </si>
  <si>
    <t xml:space="preserve">* INEC  *-Registro Interconectado de programas sociales  *Mministerio de Economía e Inclusión social *Secretaría Técnica de Planificación  * Programa Mundial de Al¡mentos * Ministrio de Salud Pública * Ministerio del Interior  *Ministerio de Educación *Secretaría Nacional de Gestión de Riesgo </t>
  </si>
  <si>
    <t>* INEC * CONALI * IGM *Sistema de Información Local Santo Domingo de los Tsáchilas  * MTOP * SIETEL - ARCOL * Ministerio de Telecomunicaciones * Secretaría Nacional de Gestión de Riesgo * Censo del Ministerio de Desarrollo Urbano y Vivienda *Ministerio de Edcuación  * Ministerio de Salud Pública   *Agencia de Regulación y control de electricidad</t>
  </si>
  <si>
    <t>* Constitución de la República del Ecuador  * Código Orgánico de Organización Territorial Autonomía y Descentralización   *Consejo Nacional Electoral  * Sistema de Información Local del GAD Provincial de Santo Domingo de los Tsáchilas  *Empresa Pública de Construcciones del GAD Provincial   * Ministerio de Relaciones Exteriores y Movilidad Humana</t>
  </si>
  <si>
    <t>Reporte de información en el Sistema de Información de los Gobiernos Autónomos Descentralizados (SIGAD) y seguimiento de cumplimiento de indicadores y metas de proyectos mediante la herramienta informática Gobierno por Resultados GPR</t>
  </si>
  <si>
    <t>Direcciones del GAD Provincial</t>
  </si>
  <si>
    <t>NO EXISTE</t>
  </si>
  <si>
    <t>GPR</t>
  </si>
  <si>
    <t>Organizaciones de la sociedad civil, Consejos consultivos, observatorios, defensorías comunitarias, organizaciones sociales de base, (Chachis, Tsáchilas, Montubios, etc)</t>
  </si>
  <si>
    <t>* Direcciones del GAD Provincial   CONGOPE</t>
  </si>
  <si>
    <t>*GAD Provincial</t>
  </si>
  <si>
    <t>Información demográfica provincial</t>
  </si>
  <si>
    <t>Plan de Desarrollo y Ordenamiento Territorial</t>
  </si>
  <si>
    <t>Ordenanza de contribución especial de mejoras generales para el rodaje y mantenimiento de las red vial provincial rural de Santo Domingo de los Tsáchilas</t>
  </si>
  <si>
    <t>*Ordenanza para la Reducción de la Producción, Distribución, Comercio y Consumo de Plásticos de un Solo Uso, en la Provincia de Sto Dgo de los Tsáchilas
*Ordenanza que Regula la Acreditación en Procesos Relacionados con la Prevención, Control y Seguimiento de la Contaminación Ambiental</t>
  </si>
  <si>
    <t>Plan Provincial de Riego y Drenaje</t>
  </si>
  <si>
    <t>Plan Provincial de Desarrollo Agroproductivo</t>
  </si>
  <si>
    <t>Proyecto de Fortalecimiento de las relaciones internacionales</t>
  </si>
  <si>
    <t>Proyecto de Impulso a la Industria Turística</t>
  </si>
  <si>
    <t>Ordenanza del creación y funcionamiento del Sistema Provincial de Participación Ciudadana</t>
  </si>
  <si>
    <t xml:space="preserve">Ordenanza sustitutiva a la ordenanza de creación de   de la Empresa Pública de Construcciones  - Subgerencia de Serviscios Sociales Santo Domingo Solidario </t>
  </si>
  <si>
    <t>Falta de presupuesto</t>
  </si>
  <si>
    <t>*Proyecto Promoción artística, turística, gastronómica, cultural, productiva y ambiental de la provincia de Santo Domingo de los Tsáchilas.  *Encuentro niñas, niños y adolescentes para el buen vivir</t>
  </si>
  <si>
    <t xml:space="preserve">GAD PROVINCIAL DE COTOPXI, SECRETARIA DE GESTION Y DESARROLLLO DE PUEBLOS Y NACIONALIDADES, GAD MUNICIPAL SD, GADS PARROQUIALES </t>
  </si>
  <si>
    <t>Proyectos servicios sociales, Adulto Mayor, Mujer emprendedora, Encuentros NNA, Centro de terapias, Centro Médico Social  (EP)</t>
  </si>
  <si>
    <t>INGRESOS DE AUTOGESTIÓN</t>
  </si>
  <si>
    <t>DE ALCABALAS</t>
  </si>
  <si>
    <t>PEAJE</t>
  </si>
  <si>
    <t>ESPECIES FISCALES</t>
  </si>
  <si>
    <t>INSCRIPCIONES, REGISTROS Y MATRICULAS</t>
  </si>
  <si>
    <t>PERMISOS, LICENCIAS Y PATENTES</t>
  </si>
  <si>
    <t>PRODUCTOS AGROPECUARIOS Y FORESTALES</t>
  </si>
  <si>
    <t>INCUMPLIMIENTOS DE CONTRATOS</t>
  </si>
  <si>
    <t>OTRAS MULTAS</t>
  </si>
  <si>
    <t>FINANCIAMIENTO PUBLICO INTERNO- CREDITOS BDE</t>
  </si>
  <si>
    <t>ASIGNACION PRESUPUESTARIA DE VALORES EQUIVALENTES A LA DEVOLUCIÓN DEL IVA</t>
  </si>
  <si>
    <t>DONACIONES DE CAPITAL DEL SECTOR EXTERNO-RECURSOS NO REEMBOLSABLES</t>
  </si>
  <si>
    <t>RECURSOS NO REEMBOLSABLES DE CONVENIOS INTERNOS</t>
  </si>
  <si>
    <t>Registro Oficial - Edicion Especial No. 925 del 03 de febrero del 2022</t>
  </si>
  <si>
    <t>Estatuto Orgánico De Gestión Organizacional Por Procesos Del Gobierno Autónomo Descentralizado Provincial De Santo Domingo de los Tsáchilas - Direcion de Gestión de Planificación</t>
  </si>
  <si>
    <t>Transferencia del Gobierno Central</t>
  </si>
  <si>
    <t>Estatuto Orgánico De Gestión Organizacional Por Procesos Del Gobierno Autónomo Descentralizado Provincial De Santo Domingo de los Tsáchilas - Direcion de Gestión de Obras Públicas</t>
  </si>
  <si>
    <t>*Transferencia del Gobierno Central
*Créditos del Banco de Desarrollo
*Recaudación de Tasa de Contribución especial para la vialidad rural de la provincia</t>
  </si>
  <si>
    <t>Estatuto Orgánico De Gestión Organizacional Por Procesos Del Gobierno Autónomo Descentralizado Provincial De Santo Domingo de los Tsáchilas - Direcion Obras Públicas</t>
  </si>
  <si>
    <t>Estatuto Orgánico De Gestión Organizacional Por Procesos Del Gobierno Autónomo Descentralizado Provincial De Santo Domingo de los Tsáchilas - Direcion de Gestión de Ambiental</t>
  </si>
  <si>
    <t>*Transferencia del Gobierno Central
*Recaudación por venta de especies forestales.
*Recaudación por permisos ambientales</t>
  </si>
  <si>
    <t>Estatuto Orgánico De Gestión Organizacional Por Procesos Del Gobierno Autónomo Descentralizado Provincial De Santo Domingo de los Tsáchilas - Dirección de Gestión de Desarrollo Económico - Unidad de Riego y drenaje</t>
  </si>
  <si>
    <t>*Recursos del Gobierno Central por competencia de Riego y Drenaje</t>
  </si>
  <si>
    <t>Estatuto Orgánico De Gestión Organizacional Por Procesos Del Gobierno Autónomo Descentralizado Provincial De Santo Domingo de los Tsáchilas - Dirección de Gestión de Desarrollo Económico</t>
  </si>
  <si>
    <t>Estatuto Orgánico De Gestión Organizacional Por Procesos Del Gobierno Autónomo Descentralizado Provincial De Santo Domingo de los Tsáchilas - Dirección de Gestión de Cooperación Internacional y Gobernabilidad</t>
  </si>
  <si>
    <t>Estatuto Orgánico De Gestión Organizacional Por Procesos Del Gobierno Autónomo Descentralizado Provincial De Santo Domingo de los Tsáchilas - Dirección de Gestión de Cooperación Internacional y Gobernabilidad - Dirección de Gestión de Desarrollo Económico</t>
  </si>
  <si>
    <t>Ordenanza del creación y funcionamiento del Sistema Provincial de Participación Ciudadana - Direcion de Gestión de Planificación - Unidad de Participación Ciudadana</t>
  </si>
  <si>
    <t>Ordenanza sustitutiva a la ordenanza de creación de   de la Empresa Pública de Construcciones  del GAD Provincial Santo Domingo de los Tsáchilas - Subgerencia de Servicios Sociales Santo Domingo Solidario</t>
  </si>
  <si>
    <t xml:space="preserve">Ordenanza sustitutiva a la ordenanza de creación de   de la Empresa Pública de Construcciones  del GAD Provincial Santo Domingo de los Tsáchilas - Subgerencia de Servicios Sociales Santo Domingo Solidario </t>
  </si>
  <si>
    <t>El GAD Provincial hasta la actualidad no ha conformado ninguna mancomunidad ni consorcio</t>
  </si>
  <si>
    <t>*ATENCIÓN AL CLIENTE Y SOPORTE A USUARIOS
*COMUNICACIÓN EFECTIVA PARA EQUIPOS
*FORTALECIMIENTO DE LAS RELACIONES INTERPERSONALES</t>
  </si>
  <si>
    <t>Recomendaciones para mejorar los procesos</t>
  </si>
  <si>
    <t>*Activos asegurados * Sistemas informáticos alojados en servidores protegidos</t>
  </si>
  <si>
    <t>Acceso seguro a las aplicaciones informáticas del GAD Provincial</t>
  </si>
  <si>
    <t>Cumplimiento de las recomendaciones de contraloría realizadas al GAD Provincial</t>
  </si>
  <si>
    <t>Sistema Financiero YUPACK</t>
  </si>
  <si>
    <t>Sistema de Gestión de Talento Humano</t>
  </si>
  <si>
    <t>Sistema de Gestión Documnetal Quipux</t>
  </si>
  <si>
    <t>Sistema de Información Local - SIL  y  Sistema de Gobierno por Resultados</t>
  </si>
  <si>
    <t>Sistema de Control y Asistencia Técnica</t>
  </si>
  <si>
    <t>Tecnologías de la Información</t>
  </si>
  <si>
    <t>Portal de Centro de Capacitación</t>
  </si>
  <si>
    <t>Formulario para trámites - Sistema de Información Local SIL</t>
  </si>
  <si>
    <t>Guia para llenado de formularios - Sistema de Información Local SIL</t>
  </si>
  <si>
    <t>Sistema de cobro de la Tasa de Contribución Especial para la vialidad Rural</t>
  </si>
  <si>
    <t>según lo dispuesto en el Art 8 del reglamento de la LOGTUS</t>
  </si>
  <si>
    <t>Cada vez que se requiera</t>
  </si>
  <si>
    <t>Cambio en la Normativa Nacional</t>
  </si>
  <si>
    <t>SOCIALIZACIÓN REALIZADA CON LOS ACTORES Y SECTORES AFECTADOS Y/O BENEFICIADOS</t>
  </si>
  <si>
    <t>EN LA SECRETARIA GENERAL, UNIDAD DE DOCUMENTACIÓN Y ARCHIVO SE ENCUENTRA EL ARCHIVO PASIVO CENTRALIZADO DEL GADPSDT.</t>
  </si>
  <si>
    <t xml:space="preserve">Por parroquias  Rurales , Comunas  Tsachilas  , Organizaciones Sociales ,  Nombres , Apellidos , telefonos , correos eletronícos , sector  u  organización </t>
  </si>
  <si>
    <t>*Ordenanza  del Rodaje
*Redistribucion del presupuesto participativo
*APLICATIVOS  DIGITALES</t>
  </si>
  <si>
    <t>Rendición de cuentas</t>
  </si>
  <si>
    <t>*Escuelas de Transparencia y lucha contra la corrupción
*Escuelas de Participación Ciudadana
*Escuelas de Transformación en Ciudadanos Valiosos</t>
  </si>
  <si>
    <t>Conectividad Vial</t>
  </si>
  <si>
    <t>Mantenimiento Vial,  Desarrollo Productivo</t>
  </si>
  <si>
    <t>Desarrollo Productivo, Gestión Ambiental, Riego y drenaje, Vialidad</t>
  </si>
  <si>
    <t>Sistema de Información Local</t>
  </si>
  <si>
    <t>Plan de Acción de Gobierno Abierto</t>
  </si>
  <si>
    <t>Aplicativo</t>
  </si>
  <si>
    <t>Mecanismos de Participación Ciudadana - Control Social - Politicas públicas</t>
  </si>
  <si>
    <t>ONU Habitat</t>
  </si>
  <si>
    <t>ORGANISMO RECTOR / MAATE - Consejo Nacional de Límites del Ecuador CONALI - Instituto de Investiigación Geológico y Energético IIGE - CONGOPE - PLANIFICA ECUADOR - DINAREN - CLIRSEN - SNGR - Instituto Geofísico de la Escuela Politécnica Nacional - Instituto Espacial Ecuatoriano IEE- Instituto Nacional de Meteorología e Hidrología - Subsecretaria de Gestion de la Información - INEC - Instituto Geofísico del Ecuador</t>
  </si>
  <si>
    <t>BCE - MAG - VICEMINISTERIO DE PESCA - Superintendencia de Economía Popular y Solidaria - Subsecretaria de Gestion de la Información - INEC - Ministerio de Producción, Comercio exterior, Inversiones y Pesca - Comisión Interamericana Atún Tropical - Autoridad Portuaria de Manta</t>
  </si>
  <si>
    <t>INEC - CONADIS - DINAREN - Instituto Nacional de Patrimonio Cutural - Ministerio Coordinador de Desarrollo Social - Ministerio Coordinador de de Patrimonio Natural y Cultural - MIES - MINEDUC - MSP - MINTUR - Subsecretaria de Gestion de la Información - INEC</t>
  </si>
  <si>
    <t>Subsecretaria de Gestion de la Información - INEC - ONU HABITAT</t>
  </si>
  <si>
    <t>Subsecretaria de Gestion de la Información - INEC - Cpnsejo de Participación Ciudadana y Control Social - PLANIFICA ECUADOR - MINFIN - ESTATUTO ORGANICO DE GESTIÓN ORGANIZACIONAL GPM - ORDENANZAS/REGLAMENTOS/RESOLUCIONES GPM</t>
  </si>
  <si>
    <t>Seguimiento y Evalyuación del PDOT, Seguimento a la Ejecución del POA</t>
  </si>
  <si>
    <t>UNIDADES ADMINISTRATIVAS GPM</t>
  </si>
  <si>
    <t>MATRIZ EXCEL Y DASHBOARD DE PRUEBA</t>
  </si>
  <si>
    <t>MATRIZ EXCEL</t>
  </si>
  <si>
    <t>INDICADORES ASOCIADOS</t>
  </si>
  <si>
    <t>Ejecución presupuestaria de los Gastos de Inversión</t>
  </si>
  <si>
    <t>Fundación BOMACO, ONG. FUEGOS, FIDES, CONCENTRACIÓN DEPORTIVA PICHINCHA.</t>
  </si>
  <si>
    <t>De acuerdo a la planificación esta política será parte de la agenda en el nuevo periodo de gestión</t>
  </si>
  <si>
    <t>Política Pública para la implementación de la agricultura agroecológica como instrumento que contribuya a la aplicación de normas amigables con el ambiente, productor, con su entorno familiar, social y económico</t>
  </si>
  <si>
    <t>Política Pública para la prevención y erradicación de violencia contra las mujeres en la provincia de Manabí</t>
  </si>
  <si>
    <t>El PEI fue aprobado mediante firma del Prefecto Provincial en el mismo documento.</t>
  </si>
  <si>
    <t>PROGRAMA: OPERATIVIZACIÓN DE LA DIRECCIÓN/PROYECTO: MANABI SALUDABLE/PROYECTO: ROMPIENDO BARRERAS E INTEGRANDO SUEÑOS PARA GRUPOS DE ATENCIÓN PRIORITARIA/PROYECTO: MANABÍ SOLIDARIO/PROYECTO: RECREATIVO DEPORTIVO ENTRENANDO VALORES/PROYECTO : SENSIBILIZACIÓN Y PREVENCIÓN DE VIOLENCIA INTRAFAMILIAR DIRIGIDOS A GRUPOS PRIORITARIOS/PROYECTO: SOCIO-COMUNITARIO EN LA PROVINCIA DE MANABÍ/PROYECTO: MOVILIDAD HUMANA/PROYECTO: CENTROS DEPORTIVOS Y DE RECREACIÓN</t>
  </si>
  <si>
    <t>Impuestos sobre la Propiedad</t>
  </si>
  <si>
    <t>Tasas Generales</t>
  </si>
  <si>
    <t>Contribuciones</t>
  </si>
  <si>
    <t>Ventas no Industriales</t>
  </si>
  <si>
    <t>Multas</t>
  </si>
  <si>
    <t>Transferencias o Donaciones corrientes del Sector Público</t>
  </si>
  <si>
    <t>Transferencias o Donaciones Corrientes del Sector Externo</t>
  </si>
  <si>
    <t>Aportes y Participaciones corrientes del Sector Público y Privado</t>
  </si>
  <si>
    <t>Aportes y Participaciones corrientes de Gobiernos Autónomos Descentralizados y Regímenes Especiales</t>
  </si>
  <si>
    <t>Otros Ingresos</t>
  </si>
  <si>
    <t>Otros no Operacionales</t>
  </si>
  <si>
    <t>Transferencias o Donaciones de Capital e Inversión del Sector Público</t>
  </si>
  <si>
    <t>Aportes y Participaciones de Capital e Inversión a los Gobiernos Autónomos Descentralizados y Regímenes</t>
  </si>
  <si>
    <t>Asignación Presupuestaria de Valores equivalentes al Impuesto al Valor Agregado (IVA)</t>
  </si>
  <si>
    <t>Financiamiento Público Interno</t>
  </si>
  <si>
    <t>Créditos de Proveedores Internos</t>
  </si>
  <si>
    <t>Cuentas Pendientes por Cobrar</t>
  </si>
  <si>
    <t>Registro Oifcial Nro. 606 de 28/12/2021 /fecha de aprobación: 30/11/2021 Resolución Nro. 004-PLE-CPM-30-M-2021</t>
  </si>
  <si>
    <t>Problemas con la entrega de información por parte de la ANT</t>
  </si>
  <si>
    <t>La institución no refleja valores de cartera vencida en años anteriores en sus estados financieros.</t>
  </si>
  <si>
    <t>Recursos propios y financiamiento</t>
  </si>
  <si>
    <t>Ordenanza que regula la administración, instalación, operación y mantenimento de los sistemas de riego cuya competencia le corresponde al Gobierno Provincial de Manabí, y el establecimiento de la estructura tarifaria para los usuarios.</t>
  </si>
  <si>
    <t>Ordenanza para promover el desarrollo de planes y programas de vivienda de interés social en el área rural en el marco de las competgencias del Gobierno Provincial de Manabí</t>
  </si>
  <si>
    <t>El Gobierno Provincial de Manabí pertenece al Consorcio de Gobiernos Autónomos Descentralizados Provinciales, Municipales y Parroquiales Rurales para enfrentar el cambio climático en la Cordillera Costera CECCCCO. La principal razón para ser parte de este consorcio fue la de aunar esfuerzos institucionales para enfrentar los efectos del cambio climático.</t>
  </si>
  <si>
    <t>Vialidad, Riego y Drenaje, Fomento de las actividades productivas, gestión ambiental, hábitat y vivienda. (A través de las Operaciones Estratégicas Territoriales)</t>
  </si>
  <si>
    <t>Pedernales, Sucre y Rocafuerte</t>
  </si>
  <si>
    <t>Contrato Especial Emergente</t>
  </si>
  <si>
    <t>Contratación Pública. Planificacion Estrategica Insituticional. Cuadro de mando integral e indicadores de gestión (BSC). LOSEP y su Reglamento. Talento Humano, Subsistemas. Seguridad y Salud Ocupacional. Gestión Documental de Archivos. Contabilidad Gubernamental. Gestión Vial e Infraestructura Pública. Derechos Laborales. Normas de Contol Interno.</t>
  </si>
  <si>
    <t>Norma Técnica que regula el Subsistema</t>
  </si>
  <si>
    <t>Norma 300.- Evaluación del riesgo METODOLOGÍA DE LA GESTIÓN DE RIESGOS INSTITUCIONALES (MATRICES DE RIESGOS)</t>
  </si>
  <si>
    <t>Norma 400.- Actividades de control REVISIÓN DE PROCESOS, EFICACIA DE LAS ACCIONES (INFORME)</t>
  </si>
  <si>
    <t>Norma 410-10 .- Seguridad de Tecnología de información CANALES DE SISTEMAS DE INFORMACIÓN SEGUROS E INFORMACIÓN CONFIABLE</t>
  </si>
  <si>
    <t>Norma 600-01.- Seguimiento continuo o en operación RESULTADO DE INDICADORES DE MEDICIÓN (INFORMES)</t>
  </si>
  <si>
    <t>eGOB</t>
  </si>
  <si>
    <t>Aflow</t>
  </si>
  <si>
    <t>Gestión de Ingresos, Recaudación, Aguas, Parque automotor, Salud, Compras Publicas, Inventarios.</t>
  </si>
  <si>
    <t>PAGINA DE CONSULTA (WWW.MANABI.GOB.EC)</t>
  </si>
  <si>
    <t>SITIO WEB INTRANET.MANABI.GOB.EC</t>
  </si>
  <si>
    <t>PORTAL CIUDADANO (ONLINE.MANABI.GOB.EC)</t>
  </si>
  <si>
    <t>De conformidad con lo establecido en el Art. 7 del Reglamento de aplicación a la Ley de Ordenamiento Territorial, Uso y Gestión de Suelo</t>
  </si>
  <si>
    <t>Dependiendo de las necesidades institucionales.</t>
  </si>
  <si>
    <t>Dependiendo de las necesidades institucionales</t>
  </si>
  <si>
    <t>Gestión Pública, Procedimiento Coactivo COA</t>
  </si>
  <si>
    <t>Trimestral</t>
  </si>
  <si>
    <t>Mensual</t>
  </si>
  <si>
    <t>Dirección de Comunicación, servidores de la dirección de Políticas y Normas</t>
  </si>
  <si>
    <t>Secretaría General</t>
  </si>
  <si>
    <t>Matriz que indica cantón, parroquia, comunidad, nombres y apellidos, organización social y datos de contacto</t>
  </si>
  <si>
    <t>Consejo consultivo de jovenes e iniciativa popular normativa</t>
  </si>
  <si>
    <t>Temas relacionados a la politica publica en atención a adolescentes y jovenes y la transición y producción agroecológica y pesquera sustentable, sostenible, en la provincia de Manabí</t>
  </si>
  <si>
    <t>Los temas impulsados fueron: Derechos humanos, Participación Ciudadama, Instancias y Mecanismos de Participación Ciudadana y Control Social</t>
  </si>
  <si>
    <t>Con un equipo técnico formado en temas de participación ciudadana se promueve que la gestión institucional sea participativa</t>
  </si>
  <si>
    <t>Con fecha 17 de noviembre de 2022 mediante oficio Nro. COPISA-PG-P-2022-0245-O, recibido el 22 de noviembre de 2022, se remitió el “Proyecto de Ordenanza que faculta al Gobierno Autónomo Descentralizado Provincial de Manabí, actuar oportunamente para fomentar la transición y producción agroecológica y pesquera sustentable,sostenible, en la provincia de Manabí."</t>
  </si>
  <si>
    <t>En la pregunta 10. se articulo con GAD cantonales para ASENTAMIENTOS HUMANOS / PUGS</t>
  </si>
  <si>
    <t>https://www.manabi.gob.ec/index.php/transparencia/</t>
  </si>
  <si>
    <t>https://www.manabi.gob.ec/index.php/atencion_al_ciudadano_comunidades_colectivos/</t>
  </si>
  <si>
    <t>El Gobierno Provincial de Manabí se encuentra coordinando acciones con el CONGOPE para la implementación y puesta en marcha de Gobierno Abierto y GoVTECH para el presente año 2023.</t>
  </si>
  <si>
    <t>Colaboró el equipo técnico de ProAmazonía en los componentes Productivo, Biofísico, y Socio-Cultural.</t>
  </si>
  <si>
    <t>MAE hoy MATE</t>
  </si>
  <si>
    <t>IGM (ex IEE), MAG</t>
  </si>
  <si>
    <t>INEC</t>
  </si>
  <si>
    <t>INEC, SNGRE,GADP Napo</t>
  </si>
  <si>
    <t>Página web institucional, Solicitud directa a la institución, Información propia del GADP Napo</t>
  </si>
  <si>
    <t>Subdirección de Partiipación Ciudadana del GAD Provincial; Casa de la Cultura; Municipios</t>
  </si>
  <si>
    <t>Solicitud directa a la institución, Información propia del GAD</t>
  </si>
  <si>
    <t>Seguimiento anual del Plan de Desarrollo y Ordenamiento Territorial y una Asamblea que debe efectuarse en Participación Ciudadana anualmente. Además se cuenta con el documento del Plan Anual de Inversión que están articuladas a las metas e indicadores que se lo realiza trimestralmente. Evaluación del POA de manera trimestral; seguimiento y evaluación del Plan Plurianual; seguimiento y evaluación del Plan Estratégico Institucional; Informe del avance del plan de trabajo de la autoridad (anual); informe a la LOTAIP (mensual); módulo para el seguimiento de avance de metas en el SIGAD.</t>
  </si>
  <si>
    <t>Información de colector de información institucional, informes de técnicos de cada Dirección para conocer los avances físicos</t>
  </si>
  <si>
    <t>Información del inventario vial, mapas, instrumentos de planificación, documentos oficiles y Zonificación Ecológica Economica</t>
  </si>
  <si>
    <t>Publicación de datos protección a grupos prioritarios</t>
  </si>
  <si>
    <t>LOTAIP</t>
  </si>
  <si>
    <t>PDOT 2020-2023</t>
  </si>
  <si>
    <t>221-2022 GADPN</t>
  </si>
  <si>
    <t>Cooperación internacional no reembolsable</t>
  </si>
  <si>
    <t>www.napo.gob.ec</t>
  </si>
  <si>
    <t>ATENCION PRIORITARIA A TRAVES DEL INSTITUTO DE ATENCION PRIORITARIO SUMAK KAWSAY WASI</t>
  </si>
  <si>
    <t>TASAS Y CONTRIBUCI0NES</t>
  </si>
  <si>
    <t>FINANCIAMIENTO PUBLICO INTERNO</t>
  </si>
  <si>
    <t>Se inició el trámite pero aún no se tiene respuesta de la entidades</t>
  </si>
  <si>
    <t>ORDENANZA 24-12-2020</t>
  </si>
  <si>
    <t>Recursos Institucionales</t>
  </si>
  <si>
    <t>ORDENANZA 15-05-2012</t>
  </si>
  <si>
    <t>Autogestión</t>
  </si>
  <si>
    <t>ORDENANZA 22-01-2020</t>
  </si>
  <si>
    <t>ORDENANZA 10-12-2021</t>
  </si>
  <si>
    <t>ORDENANZA 25-05-2017</t>
  </si>
  <si>
    <t>RA - 235-2023-GADPN</t>
  </si>
  <si>
    <t>ORENANZA 29/10/2015</t>
  </si>
  <si>
    <t>RESOLUCIÓN 22-03-2023</t>
  </si>
  <si>
    <t>ORDENANZA 27-07-2022</t>
  </si>
  <si>
    <t>ORDENANZA 28-03-2023</t>
  </si>
  <si>
    <t>Fortalecimiento a la Gestión del Gobierno Autónomo Descentralizado Provincial de Napo</t>
  </si>
  <si>
    <t>*COOPERACIÓN INTERNACIONAL
*GESTIÓN AMBIENTAL PRIMORDIAL
*FORTALECIMIENTO A GESTIÓN DE LOS GAD´S PROVINCIALES</t>
  </si>
  <si>
    <t>ORELLANA, NAPO, PASTAZA, MORONA SANTIAGO, SUCUMBIOS Y ZAMORA CHIMCHIPE</t>
  </si>
  <si>
    <t>CONTROL EN LA GESTIÓN PÚBLICA, CONTROL EN LA GESTIÓN VEHICULAR DEL SECTOR PÚBLICO, FUNDAMENTOS PARA EL CONTROL EN LA GESTIÓN ORGANIZACIONAL POR PROCESOS, CONTROL INTERNO (COSO), EVALUACIÓN DE LA PLANIFICACIÓN Y DEL PRESUPUESTO EN EL SECTOR PÚBLICO, CONTROL EN LAS FASES DE LA CONTRATACIÓN PÚBLICA, CONTROL EN LA GESTIÓN DOCUMENTAL, ESTRATEGIAS DE ORIENTACIÓN AL SERVICIO, CONTROL SOCIAL Y PARTICIPACIÓN CIUDADANA, ÉTICA PÚBLICA</t>
  </si>
  <si>
    <t>Manual de Descripción, Valoración y Clasificación de Puestos</t>
  </si>
  <si>
    <t>YUPAK</t>
  </si>
  <si>
    <t>SIITH INSTITUCIONAL PROPIO</t>
  </si>
  <si>
    <t>GESTIÓN DOCUMENTAL QUIPUX</t>
  </si>
  <si>
    <t>Gestión Documental Quipux</t>
  </si>
  <si>
    <t>Formulario de documentos ambientales
Formulario de denuncias ambientales</t>
  </si>
  <si>
    <t>Formulario de acceso a la información pública LOTAIP</t>
  </si>
  <si>
    <t>SISTEMA FINANCIERO CONTABLE YUPAK</t>
  </si>
  <si>
    <t>Actualizar</t>
  </si>
  <si>
    <t>No existe una capacitación planificada, y al contrario, son los funcionarios quiénes solicitan asistencia</t>
  </si>
  <si>
    <t>No aplica</t>
  </si>
  <si>
    <t>Direción de Procuraduría Síndica</t>
  </si>
  <si>
    <t>Se ha impulsado el proceso de Asambleas Locales, Presupuesto Participativo y Rendición de Cuentas</t>
  </si>
  <si>
    <t>Se capacitó en tema de Participación Ciudadna y Control Social dictado por la Contraloría General del Estado.</t>
  </si>
  <si>
    <t>A nivel Provincial se articulo con la Direcciones, metas e indicadores con la finalidad de coordinar una efectiva planificación institucional.</t>
  </si>
  <si>
    <t>Articulación y banco de proyectos para ser presentado y socializado con las juntas parroquiales para sus presupuestos participativos, a nivel de asambleas , seguimientos y acompañamiento en territorio</t>
  </si>
  <si>
    <t>Se estable coordinación y articulación con los diferentes entes de Gobierno en función de las competencias (Gobernación, MATE, MAG, otros), la articulación mayoritariamente es con</t>
  </si>
  <si>
    <t>Se requiere potenciar y mejorar la Colaboración entre diferentes sectores de la sociedad</t>
  </si>
  <si>
    <t>04</t>
  </si>
  <si>
    <t>CARCHI</t>
  </si>
  <si>
    <t>NA</t>
  </si>
  <si>
    <t>Cumplimiento de metas y de POA</t>
  </si>
  <si>
    <t xml:space="preserve">Promedio </t>
  </si>
  <si>
    <t>Promedio</t>
  </si>
  <si>
    <t>Actas de evaluación</t>
  </si>
  <si>
    <t>GADPC-P-GHV-0530-2021</t>
  </si>
  <si>
    <t>08</t>
  </si>
  <si>
    <t>ESMERALDAS</t>
  </si>
  <si>
    <t/>
  </si>
  <si>
    <t>de SISECO- Seguimiento a nivel de cumplimiento de las actividades del POA.
Talleres se geguimientotrimestrales, semestrales y anuales.</t>
  </si>
  <si>
    <t>Indicadores nacionales</t>
  </si>
  <si>
    <t>Unidad adscrita UNAMYDESC</t>
  </si>
  <si>
    <t>DOSSIER de control de calidad</t>
  </si>
  <si>
    <t>Resolución Administrativa N°020-GADPE-P-GAL-2022, 9 Septiembre 2022</t>
  </si>
  <si>
    <t>10</t>
  </si>
  <si>
    <t>IMBABURA</t>
  </si>
  <si>
    <t>Elaboración de informes anuales de seguimiento y evaluación al Plan Provincial de Desarrollo y Ordenamiento Territorial. En el informe de seguimiento y evaluación se revisa de manera anual tres componentes: ejecución física, ejecución presupuestaria de proyectos y cumplimiento de metas.</t>
  </si>
  <si>
    <t>Recomendar acciones que posibiliten corregir las causas de incumplimiento de las metas</t>
  </si>
  <si>
    <t>Aprobación mediante ordenanza</t>
  </si>
  <si>
    <t>GADPr</t>
  </si>
  <si>
    <t>21</t>
  </si>
  <si>
    <t>SUCUMBÍOS</t>
  </si>
  <si>
    <t>Evaluaciones parciales y anuales</t>
  </si>
  <si>
    <t>Información propia, fuentes oficiales</t>
  </si>
  <si>
    <t>Fuentes oficiales</t>
  </si>
  <si>
    <t>Instituto Nacional  de Meteorología e Hidrología
MAATE
Desinventar Ecuador.
 Estudio de Vulnerabilidad al Cambio Climético 2015/ PP de Riego y Drenaje GADPE .
Sistema Nacional de Información de Tierras Rurales e Infraestructura Tecnológica (SIGTIERRAS)
MAG</t>
  </si>
  <si>
    <t>INEC y ENEMDU 2016-2018
BCE 
MAG
Ministerio de Turismo 
Superintendencia de Bancos 
Superintendencia  de Economía Popular y Solidaria 
CFN
Plan Participativo de desarrollo Productivo de la provincia de Esmeraldas. GADPE</t>
  </si>
  <si>
    <t>INEC
MinEduc
Senecyt
ENEMDU
MSP
Superintendencia de Economía Popular y Solidaria.
Ministerio de Gobierno .</t>
  </si>
  <si>
    <t>Se accede a la página institucional y se solicita información directa a la institución</t>
  </si>
  <si>
    <t>INEC
ARCA
CNEL
Ministerio de Telecomunicaciones y de la Sociedad de la Información 
SGR</t>
  </si>
  <si>
    <t>Página institucional y solicitud directa a la institución</t>
  </si>
  <si>
    <t>Estatuto Orgánico de Gestión por Procesos 2017.  GADPE, Registros Administrativos, GADPE</t>
  </si>
  <si>
    <t>GADP, INFOPLAN, MAGAP, SIGAGRO,INSTITUTO ESPACIAL,MAE,INAMHI, ARCONEL, ARCOM,CONGOPE,SNGRE,INSTITUTO GEOFISICO, MINISTERIO DE GOBIERNO</t>
  </si>
  <si>
    <t>Todas las anteriores</t>
  </si>
  <si>
    <t>GADP, INEC, BANCO CENTRAL, MAE, MAGAP, CONGOPE, IEE</t>
  </si>
  <si>
    <t>INEC, BANCO CENTRAL, MAE, MAGAP, CONGOPE, IEE</t>
  </si>
  <si>
    <t>GADP,  ANT, CNT, EMELNORTE, CONGOPE, INEC, CONSEJO DE LA JUDICATURA</t>
  </si>
  <si>
    <t xml:space="preserve">Todas las anteriores </t>
  </si>
  <si>
    <t xml:space="preserve">GADP,  PATRONATO DE ACCION SOCIAL IMBABURA,IMBAVIAL, CHACHIMBIRO </t>
  </si>
  <si>
    <t>Solicitud directa a las instituciones y página institucioal</t>
  </si>
  <si>
    <t>MAATE, Dirección General de Ambiente GADPS, IGM</t>
  </si>
  <si>
    <t>CorpoSucumbíos, Agrocalidad, Juntas Parroquiales, Asociaciones de Productores.
Organizaciones de piscicultores, MAG, ARCSA,  MPCEPI, FOCLA,  CONQUITO, IEPS, SEPS, BANCODESARROLLO, CFN. 
Cámara de la Micro, Pequeña y Mediana Empresa de Sucumbíos CAPYMES</t>
  </si>
  <si>
    <t xml:space="preserve">GADS parroquiales, Consejo Cantonal de la niñez y adolescencia, Nacionalidades y Pueblo Afroecuatoriano, Ministerio de Salud Pública, ACESS, Cuerpo de Bomberos, MIES, GADs Municipales, Nacionalidades y Pueblos Afroecuatorianos, CONADIS, </t>
  </si>
  <si>
    <t>GADs municipales y parroquiales de la provincia de Sucumbíos, Armada Nacional, MTOP, CNEL, SNGR, CNT, Claro, Movi, STCTEA, BDE, Distrito de salud y Educación.</t>
  </si>
  <si>
    <t>Direcciones del GADPS; Corposucumbios y Sucumbíos Solidario, ONGs.</t>
  </si>
  <si>
    <t>Registros internos</t>
  </si>
  <si>
    <t>Informe de evalaución de PDOT</t>
  </si>
  <si>
    <t>SIGAD - ICM, Informe Seguimiento y evaluación del PDOT. Rendición de Cuentas CNC</t>
  </si>
  <si>
    <t>Informe de evaluación del PDOT</t>
  </si>
  <si>
    <t>Informes de seguimiento y evaluación POA</t>
  </si>
  <si>
    <t>SIGAD - ICM,  SISECO, Informes trimestrales del seguimiento y monitoreo del POA, y  Informes anuales de evaluación del POA.</t>
  </si>
  <si>
    <t>Direcciones Generales de la Prefectura de Imbabura</t>
  </si>
  <si>
    <t>De acuerdo a períodos programados de cumplimiento.</t>
  </si>
  <si>
    <t>Sistema Gestión por Resultados GPR</t>
  </si>
  <si>
    <t>Reportes e Informes de seguimiento obtenidos del sistema GpR.</t>
  </si>
  <si>
    <t>Informe de evaluación de gestión</t>
  </si>
  <si>
    <t>Cada cambio de gobierno</t>
  </si>
  <si>
    <t>Documento de la actualización del PDOT</t>
  </si>
  <si>
    <t>Informe de evaluación anual</t>
  </si>
  <si>
    <t>Comunicación, TTHH; Administrativo, Coordinación</t>
  </si>
  <si>
    <t>Constitución, Leyes y normas, Mapas temáticos en la actualización del PDOT. .</t>
  </si>
  <si>
    <t>Por liberación actualización de datos por parte de los entes oficiles de información.</t>
  </si>
  <si>
    <t>Registros admministrativos de la Unidad de Calidad - GADPE</t>
  </si>
  <si>
    <t>Proforma Presupuestaria de Ingresos y Gastos  - Registros admministrativos Departamento Financiero</t>
  </si>
  <si>
    <t>GADP, GAD municipales, IGM, MAG, MAE</t>
  </si>
  <si>
    <t>GADP</t>
  </si>
  <si>
    <t>Geoportal</t>
  </si>
  <si>
    <t>Formularios LOTAIP</t>
  </si>
  <si>
    <t>Cédulas</t>
  </si>
  <si>
    <t>Ordenanza</t>
  </si>
  <si>
    <t>Ordenanza, Plan Vial Provincial</t>
  </si>
  <si>
    <t>Ordenanza, Estrategia de Cambio Climático</t>
  </si>
  <si>
    <t>Plan provincial de riego y drenaje</t>
  </si>
  <si>
    <t>Plan partiipativp de desarrollo productivo provincial, Estrategia de Intervención en la Cadena de la Madera en la Provincia de Esmeraldas, mayo 2015, Estrategia provincial de apoyo al Emprendimiento</t>
  </si>
  <si>
    <t xml:space="preserve">Primera Reforma a la Ordenanza para la Regulación de la Cooperación  Internacional Noreembolsable del GADPE 2017 </t>
  </si>
  <si>
    <t>Estrategia de Turismo sostenible de la provincia de Esmeraldas  2012</t>
  </si>
  <si>
    <t xml:space="preserve">Ordenanza del sistema de participación ciudadana y control social </t>
  </si>
  <si>
    <t xml:space="preserve">Ordenanza para promoción y protección de los derechos, Agenda local para la igualdad de derechos </t>
  </si>
  <si>
    <t>Ordenanza Casa Bonita</t>
  </si>
  <si>
    <t xml:space="preserve">Ordenanza de la constitución, organización y funcionamiento de la "Unidad de asistencia médica, desarrollo social y cultural adscrito al Gobierno Autonomo Descentralizado de la provincia de Esmeraldas. 19 abril 2017. </t>
  </si>
  <si>
    <t>PDOT, Plan Operativo Anual, Ordenanza</t>
  </si>
  <si>
    <t>PDOT, Plan Operativo Anual, Convenios, Plan Vial Provincial</t>
  </si>
  <si>
    <t>PDOT, Plan Operativo Anual, Convenios</t>
  </si>
  <si>
    <t>PDOT, Plan Operativo Anual, Convenios, Agenda Provincial Ambiental, Plan de Forestación y Reforestación.</t>
  </si>
  <si>
    <t>PDOT, Plan Operativo Anual, Convenios, Plan Provincial de Riego</t>
  </si>
  <si>
    <t>PDOT, Plan Operativo Anual, Convenios, Agenda Productiva Provincial</t>
  </si>
  <si>
    <t>PDOT, Plan Operativo Anual, Convenios, Plan para la Gestión de Cooperación Internacional, Declaración de Imbabura, como Geoparque Mundial de la UNESCO</t>
  </si>
  <si>
    <t xml:space="preserve">PDOT, Plan Operativo Anual, Convenios, </t>
  </si>
  <si>
    <t>PDOT, Plan Operativo Anual, Convenios, Ordenzas que regulan la participación ciudadana.</t>
  </si>
  <si>
    <t>PDOT, Plan Operativo Anual, Convenios, Plan de Movilidad Humana</t>
  </si>
  <si>
    <t>PDOT, Plan Operativo Anual, Convenios, Ordenanza para transversalizar el enfoque de plurinacionalidad e interculturalidad en la provincia de Imbabua.</t>
  </si>
  <si>
    <t>Ordenanzas del PDOT</t>
  </si>
  <si>
    <t>Plan Vial</t>
  </si>
  <si>
    <t xml:space="preserve">PDOT </t>
  </si>
  <si>
    <t>Asiganción de Presupuesto</t>
  </si>
  <si>
    <t xml:space="preserve">Ordenanza de creacion de  CORPOSUCUMBIOS </t>
  </si>
  <si>
    <t>Convenios de Cooperación Interinstitucional</t>
  </si>
  <si>
    <t>Asignación de presupuesto</t>
  </si>
  <si>
    <t xml:space="preserve">Ordenanza  </t>
  </si>
  <si>
    <t>Creacion de  SUCUMBIOS SOLIDARIO mediante ordenanza</t>
  </si>
  <si>
    <t>Asignación de presuúesto</t>
  </si>
  <si>
    <t>Articulación a partir de la Dirección de Nacionalidades y Cultura</t>
  </si>
  <si>
    <t>Dirección de Desarrollo Social en proyectos como: talleres artísticos y culturales, fortalecimiento deportivo para adolecentes y jovenes, infraestructura deportiva, adquirir terreno para madres cabeza de hogar, convenios intrinstitucionales a favor de grupos vulnerables, programa de raciones alimenticias para grupos vulnerables, programa de alimentación escolar para estudiantes de escuelas rurales de bajos recursos, proyecto para adquirir insumos médicos para hospital, talleres de formación para grupos vulnerables.</t>
  </si>
  <si>
    <t>Registro Oficial No. 807; 10/07/2012</t>
  </si>
  <si>
    <t xml:space="preserve">No se dispone de e la base de datos del parque automotor de la provincia, no ha sido proporcionada por la entidad rectora; se presupuesta en base a la recaudación histórica </t>
  </si>
  <si>
    <t>07</t>
  </si>
  <si>
    <t>EL ORO</t>
  </si>
  <si>
    <t>Proyectos para personas adultas mayores, Niñas, niños y adolescentes, Personas con discapacidad, Movilidad Humana, Personas en situación de riesgo, Víctimas de violencia doméstica y sexual</t>
  </si>
  <si>
    <t>Registro Oficial 807 de fecha 10-10-2012</t>
  </si>
  <si>
    <t>SERVICIOS MEDICOS HOSPITALARIOS (EXAMENES MEDICOS), CONSULTORIA ASESORÍA E INVESTIGACION ESPECIALIZADA - EGRESOS POR SERV ESPECIALIZADOS</t>
  </si>
  <si>
    <t>INGRESOS CORRIENTES</t>
  </si>
  <si>
    <t>INGRESOS DE CAPITAL E INVERSION</t>
  </si>
  <si>
    <t>INGRESOS DE FINANCIAMIENTO</t>
  </si>
  <si>
    <t>Banco de Desarrollo del Ecuador (BDE)</t>
  </si>
  <si>
    <t>Petroecuador</t>
  </si>
  <si>
    <t>Convenio Consejo Departamento de Meurthe</t>
  </si>
  <si>
    <t>VENTA DE ACTIVOS NO FINANCIEROS</t>
  </si>
  <si>
    <t>FINANCIAMIENTO PUBLICO</t>
  </si>
  <si>
    <t>CONVENIO.- PROYECTO DE FORTALECIMIENTO CON LA STCTEA.- DE LA VIALIDAD RURAL EN DIFERENTES CANTONES DE LA PROVICNIA DE SUCUMBÍOS</t>
  </si>
  <si>
    <t>CONVENIO.- FORTALECIMIENTO DE LA VIALIDAD RURAL EN DIFERENTES CANTONES DE LA PROVINCIA DE SUCUMBÍOS ENTRE STCT-ESPECIAL AMAZÓNICA Y EL GADPS</t>
  </si>
  <si>
    <t>CONVENIO DE TRANSPARENCIA Y SEGUIMIENTO DE RECURSOS PARA LA EJECUCIÓN DEL PROYECTO: CONSTRUCCIÓN DE VÍAS CON USO DE GEOSINTÉTICOS CONSIDERADAS EN EL PRESUPUESTO PARTICIPATIVO 2020, QUE NO FUERON EJECUTADAS DEBIDO A LA PANDEMIA COVI-19, PARA PA PROV. SUCUMBÍOS.</t>
  </si>
  <si>
    <t>CONVENIO.- FORTALECIMIENTO DE LA ECONOMÍA COMUNITARIA DE LAS NACIONALIDADES SIEKOPAI, COFAN, SIONA. SHUAR Y AWA.</t>
  </si>
  <si>
    <t>Para conta con una estratégia de desarrollo territorial para fortalecer la articulación de la acción pública, como una forma efectiva y eficinete de ejecutar proyectos de gran impacto en el territorio, así como construir colectivamente una agenda para reafirmar la identidad y el desarrollo sostenible.</t>
  </si>
  <si>
    <t>2 Comisión de Servicios, 1 Elección Consejo, 7 Encargos, 43 Contrato Civil de Servicios</t>
  </si>
  <si>
    <t>PEDAGOGÍA ORIENTADA A LA INVESTIGACIÓN DE LOS MÉTODOS DE ENSEÑANZA Y APRENDIZAJE DE LOS EJES SOCIAL Y CULTURAL- EXCEL (TABLAS DINÁMICAS, ANÁLISIS DE DATOS, DASHBOARD EJECUTIVE)-DESARROLLO DE APLICACIONES MÓVILES -MANTENIMIENTO AVANZADO Y REPARACIÓN DE COMPUTADORES PORTÁTILES Y DE ESCRITORIO MERCADO DE CARBONO -EMPRENDIMIENTO 4.0 -FERTILIZANTES, AGRICULTURA Y AMBIENTE -INNOVACIÓN</t>
  </si>
  <si>
    <t>SFGPROV</t>
  </si>
  <si>
    <t>QUIPUX</t>
  </si>
  <si>
    <t>GPRD</t>
  </si>
  <si>
    <t xml:space="preserve">Para la construcción de capacidades para la gestión pública de la institución, en cooperación Internacional para la vinculación nacional e internacional para desarrollo de los territorios. </t>
  </si>
  <si>
    <t xml:space="preserve">Temas técnicos, profesionales realcionados con las acatividades y ámbito de conferencias  de los y las funcionarias. </t>
  </si>
  <si>
    <t>Formatos de control</t>
  </si>
  <si>
    <t>Sistema ERP OLYMPO versión 8.1</t>
  </si>
  <si>
    <t xml:space="preserve">Sistema de Nomina, Sistema de asistencias, Sistema de permisos cosolidados (por horas y por días). </t>
  </si>
  <si>
    <t xml:space="preserve">Sistema de Ruta de Archivo </t>
  </si>
  <si>
    <t xml:space="preserve"> Sistema de plan presupuesto (En Contrucción) </t>
  </si>
  <si>
    <t>API, Aplicativo Web, Base de Datos</t>
  </si>
  <si>
    <t>Aplicativo Web, Base de Datos</t>
  </si>
  <si>
    <t xml:space="preserve">Aplicativo Web,  Hoja de Ruta </t>
  </si>
  <si>
    <t xml:space="preserve">1. Planificar el desarrollo provincial y formular los correspondientes PDOT de manera articulada y 2. proyectos biprovinciales en las áreas de Cooperación Internacional, Fomento Productivo, Sistema Vial, Gestión Ambiental, Sistemas de Riego, Obras en Cuencas y Microcuencas, Gestión del Área Ecológica de Conservación Taita Imbabura, Gestión ambiental /Protección del ambiente    </t>
  </si>
  <si>
    <t>Ley de Tránsito y Transporte Terrestre del Ecuador ; Mecánica Preventiva y Correctiva de Vehículos Livianos ;Liderazgo para Directivos; Diseño, Formulación, seguimiento y evaluación de Proyectos (Marco Lógico); Fundamentos del Código Orgánico Administrativo  ; Marketing Digital y Gestión Política; Orientación al servicio ; Utilización y manejo de Sistema de Información Geográfica (SIG) en la elaboración de inventarios y proyectos viales utilizando el software ArcGIS</t>
  </si>
  <si>
    <t>SISTEMA ADMINISTRATIVO FINANCIERO YUPAK</t>
  </si>
  <si>
    <t>GESTIÓN POR RESULTADOS GPR</t>
  </si>
  <si>
    <t>Sistema para manejo de mapas y ubicaciones geográficas de la provincia, Sistema de Información Local</t>
  </si>
  <si>
    <t>SISTEMA GEOGRÁFICO ARGIS SERVER</t>
  </si>
  <si>
    <t>En la pregunta correspondiente a la modadlidad de gestión aplicada por los GAD, en la mayoría de competencias se señala que se opera, además por 3. Gestión por contrato, 4. Delegación a otros niveles de gobierno , 5. Gestión compartida entre diversos GAD</t>
  </si>
  <si>
    <t>Formular y ejecutar acciones, propuestas, planes, programas, proyectos y demás iniciativas relacionadas con mejorar la gestión de las competencias de los miembros de la mancomunidad</t>
  </si>
  <si>
    <t>Control de Gestión Pública; Control y Auditorí; Procesos Informáticos; Norma Constitucional, Legal y Desarrollo del Talento Humano.</t>
  </si>
  <si>
    <t>Plataforma Virtual de la CGE.</t>
  </si>
  <si>
    <t>En la pregunta correspondiente a la modadlidad de gestión aplicada por los GAD, en la mayoría de competencias se señala que se opera, además por 3. Gestión por contrato, 4. Delegación a otros niveles de gobierno , 5. Gestión compartida entre diversos GAD
6. Cogestión de los GAD con la comunidad</t>
  </si>
  <si>
    <t>PRESUPUESTO INSTITUCIONAL</t>
  </si>
  <si>
    <t xml:space="preserve">PRESUPUESTO INSTITUCIONAL </t>
  </si>
  <si>
    <t xml:space="preserve">RECURSOS POR TRANSFERENCIA DIRECTA </t>
  </si>
  <si>
    <t>TRANSFERENCIA POR APORTE-PRESUPUESTO INSTITUCIONAL</t>
  </si>
  <si>
    <t>Presupuesto institucional</t>
  </si>
  <si>
    <t>Coonvenio</t>
  </si>
  <si>
    <t>crédito,  compensación social</t>
  </si>
  <si>
    <t>Convenio</t>
  </si>
  <si>
    <t>ONG</t>
  </si>
  <si>
    <t>Presupuesto institucional y privados</t>
  </si>
  <si>
    <t>Transferencia directa por la competencia y presupuesto institucional</t>
  </si>
  <si>
    <t>Convenios/ordenanza</t>
  </si>
  <si>
    <t>Recursos propios y contrapartes en especie GAD parroquiales</t>
  </si>
  <si>
    <t>Recuros propios y  ONGs</t>
  </si>
  <si>
    <t>Asignacion de recursos del GADPE, ONG- GIZ.</t>
  </si>
  <si>
    <t>ORDENANZA CREACIÓN EMPRESA PÚBLICA IMBAVIAL EP</t>
  </si>
  <si>
    <t>PRESUPUESTO INSTITUCIONAL,  AUTOGESTIÓN</t>
  </si>
  <si>
    <t>Resolución</t>
  </si>
  <si>
    <t xml:space="preserve">PRESUPUESTO INSTITUCIONAL, APORTES INTERINSTITUCIONALES </t>
  </si>
  <si>
    <t>PRESUPUESTO INSTITUCIONAL, APORTES INTERINSTITUCIONALES</t>
  </si>
  <si>
    <t>PRESUPUESTO INSTITUCIONAL, APORTES INTERINSTITUCIONALES, APORTES COMUNIDAD</t>
  </si>
  <si>
    <t>CONVENIOS, CONTRATOS, RESOLUCIONES</t>
  </si>
  <si>
    <t>PRESUPUESTO INSTITUCIONAL, AUTOGESTIÓN, APORTES</t>
  </si>
  <si>
    <t>ORDENANZA, CONVENIOS, CONTRATOS, RESOLUCIONES</t>
  </si>
  <si>
    <t xml:space="preserve">Recursos propios </t>
  </si>
  <si>
    <t>Resoluciones, convenios</t>
  </si>
  <si>
    <t>Recursos propios</t>
  </si>
  <si>
    <t xml:space="preserve">Recursos propios   </t>
  </si>
  <si>
    <t>Resolución mancomunidades</t>
  </si>
  <si>
    <t>Resoluciones</t>
  </si>
  <si>
    <t>SE LOGRO IMPLEMENTAR EL MANUAL DE RIESGOS</t>
  </si>
  <si>
    <t>SE LLEVA UN CONTROL TRIMESTRAL DEL CUMPLIMIENTO DE OBJETIVOS</t>
  </si>
  <si>
    <t xml:space="preserve">SE IMPLEMENTO EL PLAN DE TECNOLOGÍA </t>
  </si>
  <si>
    <t>SE ENCUENTRA IMPLEMENTADA LA ESTRATEGIA DE SEGUMIENTO Y EVALUACIÓN</t>
  </si>
  <si>
    <t>Permitido identificar y analizar los factores internos y externos que pueden afectar el logro de los objetivos de la inatitución.</t>
  </si>
  <si>
    <t>Obtención total de la integridad de los datos y mantener una capacidad para asegurar con exactitud que generada no sea errónea.</t>
  </si>
  <si>
    <t>Informes de resultados del seguimiento continuo y las evaluaciones periódicas del control interno, en los cuales se incluye recomendaciones para mejorar los controles internos y corregir cualquier deficiencia encontrada.</t>
  </si>
  <si>
    <t>PROCESOS DE CONTRATACIÓN PUBLICADOS DE ACUERDO A LA NORMATIVA LEGAL VIGENTE</t>
  </si>
  <si>
    <t>VERIFICACIÓN DE QUE LOS REQUERIMIENTOS SE ENCUENTREN DEBIDAMENTE PLANIFICADOS, PROCESOS DE PAGO, AUTORIZACIONES.</t>
  </si>
  <si>
    <t>MANEJO DE LA INFORMACIÓN A TRAVÉS DEL PORTAL DE COMPRAS PÚBLICAS, SISTEMAS INTERNOS ADMINISTRATIVOS, FINANCIEROS, DE SEGUIMIENTO, DOCUMENTAL ENTRE OTROS</t>
  </si>
  <si>
    <t>ACTUALIZACIÓN DE PROCESOS DE CONTROL DE CONFORMIDAD CON LAS REFORMAS A LA NORMATIVA LEGAL VIGENTE</t>
  </si>
  <si>
    <t>Reglamento interno de higiene y seguridad</t>
  </si>
  <si>
    <t>NO SE CAPACITA</t>
  </si>
  <si>
    <t>DIRECTORES DE LAS DIFERERENTES DEPENDENCIAS, PUBLICACIÓN EN PÁGINA WEB DE LA INSTITUCIÓN.</t>
  </si>
  <si>
    <t>SECRETARÍA GENERAL</t>
  </si>
  <si>
    <t>Según las Resoluciones emitidas por el Servicio Nacional de Contratación Pública, y respecto de actualizaciones en la Ley Orgánica del Sistema Nacional de Contratación Pública y su Reglamento General.</t>
  </si>
  <si>
    <t>Contratación pública</t>
  </si>
  <si>
    <t>Gestión de Secretaría General - Subproceso de Archivo general</t>
  </si>
  <si>
    <t>Derecho administrativo</t>
  </si>
  <si>
    <t>Usuarios internos y externos de la Prefectura provincial</t>
  </si>
  <si>
    <t>En la Unidad de la Secretaría General y Atención a la Ciudadanía</t>
  </si>
  <si>
    <t>Ninguno</t>
  </si>
  <si>
    <t>Según necesidad institucional o normativa</t>
  </si>
  <si>
    <t xml:space="preserve">Criterio técnico, jurídico </t>
  </si>
  <si>
    <t>Criterio técnico,jurídico</t>
  </si>
  <si>
    <t>Criterio técnico jurídico</t>
  </si>
  <si>
    <t>12 años</t>
  </si>
  <si>
    <t>son áreas de conservación que dependen de la voluntad de sus propietarios</t>
  </si>
  <si>
    <t>4 años</t>
  </si>
  <si>
    <t>Indeterminada</t>
  </si>
  <si>
    <t>cada cambio de gobierno</t>
  </si>
  <si>
    <t xml:space="preserve"> 26 MESES</t>
  </si>
  <si>
    <t>AUTORIDADES (ALCALDES,PRESIDENTES DE JUNTAS PARROQUIALES, AUTORIDADES DEL GOBIERNO DEPENDIENTE, PRESIDENTES DE ASOCIACIONES, JUNTAS DE AGUA, COMUNIDADES, BARRIOS,  GREMIOS Y REPRESENTANTES DE ORGANIZACIONES,)</t>
  </si>
  <si>
    <t>MEJORAMIENTO VIAL ; FORTALECIMIENTO CON HERRAMIENTAS TECNOLÓGICAS EN RIEGO ; CAPACITACIÓN DEL MANEJO ADECUADO EL SISTEMA DE RIEGO; DISEÑAR RUTAS AGROTURÍSTICAS  MEDIANTE COORDINACIÓN INTERINSTITUCIONAL; PRIORIZACIÓN DEL MEJORAMIENTO ECONÓMICO EN LOS MERCADOS DEL CANTÓN TULCÁN. IMPLEMENTACIÓN DE COMUNICACIÓN A NIVEL PROVINCIAL</t>
  </si>
  <si>
    <t>DEFENSORÍA DEL PUEBLO EN TEMAS DE TRANSPARENCIA Y CUMPLIMIENTO DE LA LEY DE TRANSPARENCIA,   EL CPCCS EN LAS INSTANCIAS Y MECANISMO DE LA PARTICIPACIÓN CIUDADANA, CONTROLARÍA GENERAL DEL ESTADO EN PARTICIPACIÓN CIUDADANA  SUS DERECHOS Y RESPONSABILIDADES, CONGOPE DERECHOS DE LA CIUDADANÍA. ADICIONAL CON ORGANIZACIONES ONGS  O  NO GUBERNAMENTAL EN TEMAS COMO MOVILIDAD E INCLUSION</t>
  </si>
  <si>
    <t>VIALIDAD Y RIEGO</t>
  </si>
  <si>
    <t>BIOFISICO, ECONOMICO PRODUCTIVO, SOCIAL, VIALIDAD Y RIEGO</t>
  </si>
  <si>
    <t xml:space="preserve">REGISTRO DE LAS ORGANIZACIONES CONSTITUIDAS DE LA PROVINCIA DE ESMERALAS </t>
  </si>
  <si>
    <t xml:space="preserve">Se han activado mecanismos como la veeduría  ciudadana, observatorio cuidadano, asambleas ciudadanas, audiencias públicas y rendición de cuentas. </t>
  </si>
  <si>
    <t>Audiencias públicas y rendición de cuentas</t>
  </si>
  <si>
    <t xml:space="preserve">Derechos de cuidadanía, Lucha contra la corrupción y los derechos de igualdad amparados  por la Ley. </t>
  </si>
  <si>
    <t>Participación activa y directa de la ciudadanía en los temas de beneficio común</t>
  </si>
  <si>
    <t xml:space="preserve">Control y regulación  del uso de vías </t>
  </si>
  <si>
    <t xml:space="preserve">Presupuesto participativo En los ejes productivos, agricolas, turisticos, soberania alimentaria e infraestructura vial </t>
  </si>
  <si>
    <t>En los temas de salud, inclución y participación ciudadana</t>
  </si>
  <si>
    <t xml:space="preserve">Se cuenta con actores de la provincia divididos por cantón en los niveles de comunidad, parroquia y cantón; Integrantes del Sistema de Participación Ciudadana Provincial; actores provinciales de:Organizaciones vinculadas a la Dirección de Desarrollo Económicoy Juntas de agua vinculadas a la Dirección de Riego.  </t>
  </si>
  <si>
    <t>Ejecución de la  Asamblea Provincial de Imbabura</t>
  </si>
  <si>
    <t>A través de las mesas de trabajo del Parlamento Imbabura, se ha implulsado: 1) Fondo del agua y desarrollo responsable de Imbabura, 2) Ordenanza para transversalizar el enfoque pluricultural e interculturalidad en la provincia de Imbabura.</t>
  </si>
  <si>
    <t>Funcionarios de la Subdirección de Participación Ciudadana se capacitaron en: Control Social y Participación Ciudadana (dictado por la Contraloría)</t>
  </si>
  <si>
    <t>Gestión de competencias exclusivas del nivel provincial: ambiente, riego, vialidad, desarrollo económico, cooperación internacional</t>
  </si>
  <si>
    <t>En los ejes relacionados con la gestión de competencias del nivel provincial. Ejes: ambiental, económico productivo, social-cultural, asentamientos humanos</t>
  </si>
  <si>
    <t>Como parte del modelo de gestión del PDOT, en las estrategias de articulación se plantean iniciativas de trabajo conjunto en temas como: salud, educación, soberanía alimentaria, producción, gestión de riesgos</t>
  </si>
  <si>
    <t>Rendición de cuentas y presupuesto participativo</t>
  </si>
  <si>
    <t>Promoción y garantía de la participación ciudadana, control social y rendición de cuentas, liderar procesos de participación ciudadana con inclusión de derechos</t>
  </si>
  <si>
    <t>Regulacion del uso del suelo</t>
  </si>
  <si>
    <t>Producción 
Vialidad</t>
  </si>
  <si>
    <t>Gestion de Riesgos</t>
  </si>
  <si>
    <t>www.datosabiertos.carchi.gob.ec</t>
  </si>
  <si>
    <t>www.gobiernoabierto.carchi.gob.ec</t>
  </si>
  <si>
    <t>www.irekia.euskadi.eus</t>
  </si>
  <si>
    <t xml:space="preserve">Politicas de Innovación Social, Politicas de Gobierno  Abierto, Se requiere la construcción de  herramientas de código abierto desde el gobierno,  para participación ciudadana </t>
  </si>
  <si>
    <t xml:space="preserve">pagina web - transparencia </t>
  </si>
  <si>
    <t xml:space="preserve">Informes de la Gestión de Acción social, inclusión y participación </t>
  </si>
  <si>
    <t>pagina web, informes de evaluación POA</t>
  </si>
  <si>
    <t xml:space="preserve">SIL - Componente Atención ciudadana </t>
  </si>
  <si>
    <t>Página institucional</t>
  </si>
  <si>
    <t>Registros físicos y digitales</t>
  </si>
  <si>
    <t>Sistema GPR</t>
  </si>
  <si>
    <t>Se requiere una transformación digital que permita ofertar nuevos servicios colaborativos, para lograr esto deberíamos contar principalmente con recursos económicos, un compromiso por parte de autoridades y fucionarios y principalmente una restructuración para servicios y procesos.</t>
  </si>
  <si>
    <t>Pagina CPCCS</t>
  </si>
  <si>
    <t>No se reporta</t>
  </si>
  <si>
    <t>Transparencia y acceso a la información pública, Integridad y rendición de cuentas, participación ciudadana</t>
  </si>
  <si>
    <t>Unidad de Asistencia Médica y Desarrollo Social Cultura</t>
  </si>
  <si>
    <t>05</t>
  </si>
  <si>
    <t>COTOPAXI</t>
  </si>
  <si>
    <t xml:space="preserve">Seguimiento al cumplimiento de las metas del PDOT,  
Seguimiento al POA; Seguimimiento al PEI, Seguimiento a la Agenda de la Iguladad Provincial </t>
  </si>
  <si>
    <t>Convenios de cooperación, consorcio</t>
  </si>
  <si>
    <t>RESOLUCIÓN ADMINISTRATIVA No. GADPC-PREF-2019-063
PLAN ESTRATÉGICO INSTITUCIONAL (PEI) DEL GADPC  PLAN ESTRATÉGICO INSTITUCIONAL DEL GOBIERNO AUTÓNOMO DESCENTRALIZADO PROVINCIAL DE COTOPAXI 2019- 2023.</t>
  </si>
  <si>
    <t>16</t>
  </si>
  <si>
    <t>PASTAZA</t>
  </si>
  <si>
    <t xml:space="preserve">Seguimiento Mensual,  Trimestral y Evaluación Anual </t>
  </si>
  <si>
    <t>18</t>
  </si>
  <si>
    <t>TUNGURAHUA</t>
  </si>
  <si>
    <t>Dirección de Planificación</t>
  </si>
  <si>
    <t>Se cuenta con un sistema de seguimiento y evalución, acorde a la normativa que emite Planifica Ecuador, para realizar el seguimiento del cumplimiento del PDOT de manera anual y el reporte de cumplimiento de metas y objetivos con la matriz de reporte proyectos para el sistema SIGAD, y el sistema SISPOA.</t>
  </si>
  <si>
    <t>Resoluciones(008-2022 y 137-2022)</t>
  </si>
  <si>
    <t>Los técnicos responsables de PDOT son los ingenieros Livia Ramos y Libio Guilcapi pertenecientes a la dirección de planificación
La técnica responsable del POA en Dra. Mercedes López pertenece  a la dirección de planificación</t>
  </si>
  <si>
    <t>CENSO INEC, MAATE, MAGAP, GAD Municipales, Cartografía del Proyecto SIGTIERRAS,  Cartografía de la Fundación Ecociencia,  Estrategia de Cambio Climático de la provincia de Cotopaxi con enfoque de género, Informe de Oferta y Demanda de materia prima mineral a nivel nacional, INIGEMM, SENAGUAS 2020</t>
  </si>
  <si>
    <t>MAGAP, Banco Central, MAATE(Ex Senagua), INEC, Gestión de Fomento Productivo del GAD.</t>
  </si>
  <si>
    <t>INEC 2010, Senplades, Registro Oficial N° 290 28 De mayo 2012 (distritos y circuitos), : Encuesta Nacional de Empleo Desempleo y Subempleo – ENEMDU (2012 - 2016), Ministerio de Salud Pública, Informe de rendición de cuentas 2016 zona 3, Salidas de Campo, MICC 2020. Organizaciones de Segundo Grado del Movimiento Indígena y Campesino de Cotopaxi, Gad's  Municipales Cantonales, Organizaciones Sociales, Desarrollo Humano GADPC/ Casa de acogida 2020,  SNIESE Sistema Nacional de Información de Educación Superior del Ecuador (SNIESE) -Secretaría de Educación Superior, Ciencia, Tecnología e Innovación (SENESCYT).</t>
  </si>
  <si>
    <t>ASENTAMIENTOS HUMANOS: INEC – Censo de Población y Vivienda 2010 y GAD. municipales                          MOVILIDAD, ENERGÍA Y CONECTIVIDAD: Gestión OOPP Gad. Cotopaxi, MTOP, ELEPCO, CNT.</t>
  </si>
  <si>
    <t>Archivos internos del GAD Provincial (gestiones de la institución), Secretaría de Asamblea de Participación Ciudadana,</t>
  </si>
  <si>
    <t>Ministerio del Ambiente (MAE)
Secretaría Nacional del Agua (SENAGUA)
Secretaría de Gestión de Riesgos (SNGRE)
Sistema Nacional de Información de Tierras Rurales e Infraestructura Tecnológica (SIGTIERRAS)
Secretaría de Hidrocarburos del Ecuador
Agencia de Regulación y Control Minero (ARCOM)</t>
  </si>
  <si>
    <t xml:space="preserve">Geoportales, visores geograficos, páginas web institucionales oficiales de las dirferentes instituciones </t>
  </si>
  <si>
    <t>Banco Central del Ecuador 
Instituto Nacional de Estadísticas y Censos (INEC)
Sistema Nacional de Información (SIN)
Sistema Nacional de Información de Tierras Rurales e Infraestructura Tecnológica (SIGTIERRAS)
Encuesta de Superficie y Producción Agropecuaria Continua (ESPAC)
Sistema de Información Pública Agropecuaria (SIPA)
Agenda Productiva de la Provincia de Pastaza
Agencia Nacional de Regulación, Control y Vigilancia Sanitaria (ARCSA)
Superintendencia de Economia Popular y Solidaria
Superintendencia de Bancos
Ministerio del Ambiente (MAE)
Ministerio de Turismo (Catastro Turístico Nacional)
Secretaría de Hidrocarburos del Ecuador</t>
  </si>
  <si>
    <t>Sistema Nacional de Información (SIN)
Instituto Nacional de Estadísticas y Censos (INEC)
Ministerio de Salud Pública(MSP)
Ministerio de Educación (ME)
Registro Nacional de Discapacidades
SRI, Base de Datos Catastros 
Patronato Provincial de Pastaza
Instituto Nacional de Patrimonio Cultural 
Nacionalidad Achuar del Ecuador (NAE)
Nacionalidad Shiwiar del Ecuador (NASHIE)
Nacionalidad Andwa de Pastaza (NAPE)
Consejo de Coordinación Nacionalidad Kichwa de Pastaza (PAKKIRU)
Nacionalidad Waorani (NAWE)
Federación de Nacionalidad Shuar de Pastaza (FENASH)
Nación Sápara (NASE)
Fiscalía General de Pastaza</t>
  </si>
  <si>
    <t>Geoportales, visores geograficos, páginas web institucionales oficiales de las dirferentes instituciones.
MSP: Oficio NO.MSP-CZ3-DDS16D02-2019-112
NAE: Oficio Nro. 69-DP-NAE-2021
NASHIE:  Oficio No-286-NASHIE-2020
NAPE: Oficio Nº 117 NAPE-2020
PAKKIRU: Oficio Nro. 122-2020-PAKKIRU
NAWE: Oficio 001-036-NAWE-2020
FENASH: Oficio NO.-079-FENASH -P-2020
NASE: Oficio Nº310 NASE 2020</t>
  </si>
  <si>
    <t>Instituto Nacional de Estadísticas y Censos (INEC)
Sistema Nacional de Información (SIN)
Instituto Geográfico Militar
Plan Vial de la Provincia de Pastaza
Agencia Nacional de Tránsito (ANT)
Empresa Pública de la Mancomunidad de Tránsito, Transporte Terrestre y Seguridad Vial de la Provincia de Pastaza (TRANSCOMUNIDAD EP)
Coorporación Nacional de Telecomunicaciones (CNT)
Empresa Eléctrica Ambato Regional Norte S.A. (EEASA)</t>
  </si>
  <si>
    <t>Geoportales, visores geograficos, páginas web institucionales oficiales de las dirferentes instituciones.
ANT: Oficio Nro.  ANT -UAPA-2021-0521
TRANSCOMUNIDAD EP: Oficio Nº264. EP-TTTSV-P-2021
CNT:OFIC.JEF-TEC-PASTAZA-106-2020
EEASA: Oficio No.DZOP-SCO-0556-2020</t>
  </si>
  <si>
    <t>Gobierno Autónomo Descentralizado Provincial de Pastaza 
Patronato Provincial de Pastaza</t>
  </si>
  <si>
    <t>Página Institucional del GAD Provincial de Pastaza
Página Institucional del Patronato Provincial 
Memorando 1263-DATH-2019 (Talento Humano del GADPPz)
Memorando Nro.GADPPZ-PCB-B-2021-0233-M (Jefatura de Control de Bienes del GADPPz)</t>
  </si>
  <si>
    <t>Instituto geografico Militar, ministerio de Ambiente, MAG, informacion provincial propia</t>
  </si>
  <si>
    <t>Ministerio de Ambiente, MAG, MIPRO; INEC, Informacion que generan los GAD, e  informacion provincial propia</t>
  </si>
  <si>
    <t>Ministerio de Educacion, MIES, Ministerio de salud, informacion provincial propia</t>
  </si>
  <si>
    <t>Informacionn GAD uso de suelo, Ministerio Relaciones Externas y Movilidad Humana, Ministerio de salud, informacion provincial propia del GAD</t>
  </si>
  <si>
    <t>Ministerio de del Interior y de la Politica, Informacion Provincial propia.</t>
  </si>
  <si>
    <t xml:space="preserve">INEC 2010,  Informes </t>
  </si>
  <si>
    <t>SIGAD
Plataforma del CPCCS</t>
  </si>
  <si>
    <t>Los indicadores se calculan de acuerdo a los informes ICM generados en los programas y/o proyectos que ejecuta el GADPPz, bajo la modalidad de contrato, administración directa, convenios interinstitucionales: Dirección de Gestión Ambiental, Dirección de Obras Públicas, Dirección de Desarrollo Sustentable, Patronato Provincial</t>
  </si>
  <si>
    <t>Los indicadores se calculan de acuerdo a los informes ICM generados en los programas y/o proyectos que ejecuta el GADPPz mediante la gestión institucional e interinstitucional</t>
  </si>
  <si>
    <t>Matriz de Proyectos SIGAD, Matriz Evaluación PDOT</t>
  </si>
  <si>
    <t>SIGAD y Matriz planificacion PDOT</t>
  </si>
  <si>
    <t>Regulación y control minero en la provincia de Pastaza
Plan Provincial de respuesta ante desastres en la Provincia de Pastaza</t>
  </si>
  <si>
    <t>Información reportada por la direcciones del GADPPz: Gestión Ambiental, Desarrollo Sustentable, Obras Públicas y Patronato Provincial</t>
  </si>
  <si>
    <t>Información reportada por la Dirección Finaciera del GADPPz</t>
  </si>
  <si>
    <t xml:space="preserve">Data de programas y proyectos </t>
  </si>
  <si>
    <t>Parlamentos</t>
  </si>
  <si>
    <t>Ministerio de Finanzas</t>
  </si>
  <si>
    <t>Mensual, Trimestral y Anual</t>
  </si>
  <si>
    <t>ORDENANZA QUE DETERMINA EL ANCHO, DERECHO DE VÍA Y CUIDADO DE LA RED VIAL RURAL DE LA PROVINCIA DE COTOPAXI, Resolución Administrativa para aperturas viales en el sector rural de la provincia de Cotopaxi.</t>
  </si>
  <si>
    <t>Plan Nacional de riego, Ordenanza para la aplicación de tarifas por prestación de servicio público de riego y drenaje en la provincia de Cotopaxi.</t>
  </si>
  <si>
    <t>Reforma y Codificación de la Ordenanza que regula la acreditación en todos los procesos relacionados con la prevención, control y seguimiento de la contaminación ambiental en la Provincia de Cotopaxi.</t>
  </si>
  <si>
    <t>Ordenanza para la gestión de programas y proyectos de fomento productivo en la Provincia de Cotopaxi,</t>
  </si>
  <si>
    <t>Se desconoce</t>
  </si>
  <si>
    <t>Ordenanza que regula el Sistema de Participación Ciudadana en la provincia, Ordenanza que establece el procedimiento y metodología para la definición de las prioridades de gasto en los presupuestos del GADPC</t>
  </si>
  <si>
    <t>Agenda local de Igualdad de la Provincia de Cotopaxi, Ordenanza que regula el funcionamiento de la Casa de Acogida de la Provincia de Cotopaxi, Ordenanza que regula las políticas públicas con enfoques de género, intergeneracional. movilidad humana, discapacidad, pueblos y nacionalidades, con énfasis en los grupos de atención prioritaria, Reglamento Interno de funcionamiento de la Mesa Provincial de Igualdad.</t>
  </si>
  <si>
    <t>Creación de un medio público</t>
  </si>
  <si>
    <t>Ordenanza Nº121, Ordenanza Sustitutiva a la Ordenanza Nº107 que actualiza y aprueba el Plan de Desarrollo y Ordenamiento Territorial de la Provincia de Pastazaal año 2025, ajuste 2021, alineado al Plan Nacional de Desarrollo 2021-2025</t>
  </si>
  <si>
    <t>Ordenanza 70, Ordenanza que regula la determinación y recaudación de la contribución especial de mejoras generales y el fondo para el mantenimiento vial de aporte comunitario de la Provincia de Pastaza</t>
  </si>
  <si>
    <t>Ordenanza Nº126, Ordenanza reformatoria a la ordenanza de las Políticas Ambientales en la Provincia de Pastaza</t>
  </si>
  <si>
    <t>Agenda Productiva de la provincia de Pastaza en proceso de aprobación</t>
  </si>
  <si>
    <t>Plan de Turismo Provincial en proceso de aprobación</t>
  </si>
  <si>
    <t xml:space="preserve">Ordenanza Nº 77, Ordenanza reformatoria a la ordenanza que regula la estructura y funcionamiento del Sistema de Participación Ciudadana y Control Social
Ordenaza reformatoria a la ordenanza que regula la conformación, organización y funcionameinto de Consejo de Planificación del Gobierno Provincial de Pastaza   
Ordenanza reformatoria a la ordenanza que regula la participación cuidadana a través de la silla vacia en la sesiones de Consejo del  Gobierno Porvincial de Pastaza </t>
  </si>
  <si>
    <t>Ordenanza Nº 45 Que regula la Organización y Funcionamiento del Patronato Provincial de Servicio Social de Pastaza</t>
  </si>
  <si>
    <t>Plan de Ordenamiento Territorial
Ordenanzas de Participación Ciudadana</t>
  </si>
  <si>
    <t>Plan Vial 2018</t>
  </si>
  <si>
    <t>Plan Maestro de Riego</t>
  </si>
  <si>
    <t>Plan Forestal</t>
  </si>
  <si>
    <t>Estrategia Agropecuaria</t>
  </si>
  <si>
    <t>Estrategia de Turismo Provincial</t>
  </si>
  <si>
    <t>Ordenanza de Participación Ciudadana</t>
  </si>
  <si>
    <t>Agenda Social</t>
  </si>
  <si>
    <t>Agenda Cultural</t>
  </si>
  <si>
    <t>PROMOVER PROCESOS ORIENTADOS A LA REDUCCIÓN DE LAS VULNERABILIDADES ANTE LAS AMENAZAS NATURALES O ANTRÓPICAS PARA GENERAR RESILIENCIA EN LA POBLACIÓN
PREVENCIÓN Y ATENCIÓN A GRUPOS DE ATENCIÓN PRIORITARIA PARA CONTRIBUIR A LA GARANTÍA DE DERECHOS
PROTECCIÓN A GRUPOS DE ATENCIÓN PRIORITARIA
INICIATIVAS CULTURALES Y ORGANIZATIVAS PARA FORTALECER LA INTERCULTURALIDAD</t>
  </si>
  <si>
    <t>SEGUNDO SUPLEMENTO REGISTRO OFICIAL 507 / LUNES 25-05-2015</t>
  </si>
  <si>
    <t>SE TRANSFIERE AL PATRONATO PROVINCIAL PARA LA EJECUCIÍON DE PROGRAMAS SOCIALES</t>
  </si>
  <si>
    <t>ORDENANZA No. 70 APROBADA EL 28 DE JUNIO DE 2013</t>
  </si>
  <si>
    <t xml:space="preserve">Planes de manejo de Paramos, atención prioritaria, patronato Provincial, agua para riego y consumo, parques provinciales entre otros para/ Personas adultas mayores Niñas, niños y adolescentes
Jóvenes y mujeres </t>
  </si>
  <si>
    <t>Registro oficial No. 603 fecha 23/12/2011</t>
  </si>
  <si>
    <t>Notificaciones previo al proceso coactivo</t>
  </si>
  <si>
    <t>liquidez de las personas notificadas</t>
  </si>
  <si>
    <t>Sanciones  ambientales</t>
  </si>
  <si>
    <t>Creditos no reembolsables ( Fingad)</t>
  </si>
  <si>
    <t>GAD Municipio de Sigchos por convenio para "Asfaltado de la via Sigchos-Insilivi" ejecuta el GAD PROVINCIAL</t>
  </si>
  <si>
    <t>creditos reembolsables</t>
  </si>
  <si>
    <t xml:space="preserve">CONVENIO GADPPz 16D 01 </t>
  </si>
  <si>
    <t>CONVENIO ( GADPPZ Y STCTEA ) 2020</t>
  </si>
  <si>
    <t>DEL SECTOR PUBLICO FINANCIERO (CONVENIO BDE)</t>
  </si>
  <si>
    <t>CONVENIO ( GADPPZ Y STCTEA) 2022</t>
  </si>
  <si>
    <t>CONVENIO MINISTERIO DEL AMBIENTE 2022 2023</t>
  </si>
  <si>
    <t>CONVENIO CON MINT PRODUCCION 2022 -2023</t>
  </si>
  <si>
    <t>CONVENIO CON LA SECRETARIA GESION PUEBLOS Y NACIONALIDADES 2022</t>
  </si>
  <si>
    <t>INGRESOS PROPIOS</t>
  </si>
  <si>
    <t>INGRESOS DE FINANCIAMIENTO- CREDITOS</t>
  </si>
  <si>
    <t>Gestionar de forma conjunta entre las provincias de Pichincha, Cotopaxi, Imbabura y Chimborazo, la competencia de gestión ambiental enfocada a la protección y conservación del ecosistema de páramo existente en ese territorio y el recurso agua que se genera en él.</t>
  </si>
  <si>
    <t>Gestión Ambiental</t>
  </si>
  <si>
    <t>GAD Tungurahua</t>
  </si>
  <si>
    <t>Compras públicas, ESIGEF</t>
  </si>
  <si>
    <t xml:space="preserve">SFG PROV Sistema Financiero de Gobiernos Provinciales CONGOPE.         </t>
  </si>
  <si>
    <t xml:space="preserve">SFG PROV Sistema Financiero de Gobiernos Provinciales CONGOPE. (Módulo: Nómina), y   SIRHA (Sistema de Información de Recursos Humanos)    </t>
  </si>
  <si>
    <t>Respecto al PLAN DE FORMACIÓN Y CAPACITACIÓN CONTINUA, si bien se contaba con una asignaron inicial de $26.000 para el año 2022, tuvo  una reforma y de quedó en $16.000.  Finalmente, este Plan NO se ejecutó en el año 2022.</t>
  </si>
  <si>
    <t>CONGA: MEJORAR LA GESTION DE SUS COMPETENCIAS Y FAVORECER SUS PROCESOS DE INTEGRACION, PROCURANDO LA ARTICULACION, CONSERVACION Y DESARROLLO SOCIOPOLITICO, CULTURAL, AMBIENTAL, ECONOMICO DEL TERRITORIO Y LA POBLACION QUE LA CONFORMA.</t>
  </si>
  <si>
    <t>CONVENIOS INTERINSTITUCIONALES
CONVENIOS INTERINSTITUCIONALES
FOMENTO DE LAS ACTIVIDADES PRODUCTIVAS (TURISMO)</t>
  </si>
  <si>
    <t>CONSORCIO DE LOS MUNICIPIOS AMAZONICOS
MANCOMUNIDAD MUNDO VERDE O DEL BUEN VIVIR O SUMAK KAWSAY
MANCOMINIDAD CORREDOR TURISTICO CENTRO AMAZONICO ATILLO</t>
  </si>
  <si>
    <t xml:space="preserve">FUNDAMENTOS DE LA GESTIÓN PÚBLICA 
CUADRO DE MANDO INTEGRAL E INDICADORES DE GESTIÓN 
CONTROL Y ADMINISTRACIÓN DE BIENES EN EL SECTOR PÚBLICO </t>
  </si>
  <si>
    <t>YASUNI</t>
  </si>
  <si>
    <t>SISMAC</t>
  </si>
  <si>
    <t xml:space="preserve">Ambiente </t>
  </si>
  <si>
    <t>Chimborazo, Cotopaxi e Imbabura</t>
  </si>
  <si>
    <t>COMPRAS PÚBLICAS, GESTIÓN AMBIENTAL ECUATORIANA, GESTIÓN DE TALENTO HUMANO, PERFORACIONES DE VIAS Y ROCAS, PARTICIPACIÓN CIUDADANA, TRANSPORTE DE MATERIAL PELIGROSO, CURSO DE BLUETAM, NORMAS DE CONTROL INTERNO, MANEJO Y CONSERVACIÓN DE ARCHIVOS PÚBLICOS.</t>
  </si>
  <si>
    <t>FINANSG/SITACPLUS</t>
  </si>
  <si>
    <t>SISTEMAS DE RECURSOS HUMANOS (SRH)</t>
  </si>
  <si>
    <t>ARCHIVO Y GESTIÓN DOCUMENTAL (SGD - SISTEMA DE EXPEDIENTES)</t>
  </si>
  <si>
    <t>SISPOA</t>
  </si>
  <si>
    <t>ES EL INVENTARIO DE LOS BIENES EXISTENTES INSTITUCIONALES. ES LA REMUNERACIÓN DE LOS EMPLEADOS Y TRABAJADORES CON INGRESOS Y EGRESOS</t>
  </si>
  <si>
    <t>ACTIVOS FIJOS/ROL DE PAGOS/INVENTARIOS</t>
  </si>
  <si>
    <t>SGD, SISTEMA DE GESTIÓN AMBIENTAL</t>
  </si>
  <si>
    <t>SISTEMA DE GESTIÓN AMBIENTAL</t>
  </si>
  <si>
    <t>Está matriz fue desarrollada con la colaboración de las direcciones de: Financiero, Ambiente y Sistemas</t>
  </si>
  <si>
    <t xml:space="preserve">Ordenanza </t>
  </si>
  <si>
    <t>Modelo de Equidad Territorial ME</t>
  </si>
  <si>
    <t xml:space="preserve">Ordenanzas </t>
  </si>
  <si>
    <t>MET, Banco de Desarrollo</t>
  </si>
  <si>
    <t>Estatuto Orgánico de Gestión Organizacional por procesos del GADPC.</t>
  </si>
  <si>
    <t>MET</t>
  </si>
  <si>
    <t>MET, Banco de Desarrollo, MAATE</t>
  </si>
  <si>
    <t>MET, convenios de cooperación</t>
  </si>
  <si>
    <t>Ordenanza, Convenio</t>
  </si>
  <si>
    <t>*ORDEANZA N. 121 ORDENANZA SUSTITUTIVA A LA ORDENANZA N. 107 QUE ACTUALIZA Y APRUEBA EL PLAN DE DESARROLLO Y ORDENAMIENTO TERRITORIAL DE LA PROVINCIA DE PASTAZA AL ANO 2025, AJUSTE 2021, ALINEADO AL PLAN NACIONAL DE DESARROLLO 2021-2025.</t>
  </si>
  <si>
    <t>FINANCIAMIENTO DIRECTO</t>
  </si>
  <si>
    <t xml:space="preserve">*ORDENANZA   113. SUSTITUTIVA A LA ORDENANZA 091 DENOMINADA ORDENANZA QUE NORMA LA CONGESTION DE LOS PRESUPUESTOS PARTICIPATIVOS DE LOS GOBIERNOS PARROQUIALES DE LA PROVINCIA DE PASTAZA.                                                          *RESOLUCION 300 ESTATUTO  ORGANICO SUSTITUTIVO DE GESTION ORGANIZACIONAL POR PROCESOS DEL GOBIERNO PROVINCIAL DE PASTAZA.                </t>
  </si>
  <si>
    <t>FINANCIAMIENTO DIRECTO Y POR GESTION</t>
  </si>
  <si>
    <t>RESOLUCION 03-CG-GAPPZ-2012 ORDENANZA PARA LA PROTECCION Y CONSERVACION DE LOS RECURSO HIDRICOS DE LA PROVINCIA DE PASTAZA (AÑO 2012)</t>
  </si>
  <si>
    <t>POR GESTION</t>
  </si>
  <si>
    <t>ORDENANZA N.22 CONSORCIO PARA LA GESTION DEL AREA ECOLOGICA DEL DESARROLLO SOSTENIBLE PROVINCIAL DE PASTAZA.                                                    *ORDENANZA N. 126 ORDENANZA REFORMATORIA A LA ORDENANZA DE LAS POLICAS AMBIENTALES EN LA PROVINCIA DE PASTAZA.                                                              *ORDENANZA N. 114 ORDENANZA DE CREACCION DE LA MESA DE LA CADENA DE PRODUCCION Y APROVECHAMIENTO SOSTENIBLE DE BAMBU EN LA PROVINCIA  DE PASTAZA.</t>
  </si>
  <si>
    <t>APORTE DE MIEMBROS Y APORTES POR GESTION</t>
  </si>
  <si>
    <t>PROYECTOS DE INVERSION</t>
  </si>
  <si>
    <t>FINANCIAMIENTO POR EL MINISTERIO DE FINANZAS (GESTION)</t>
  </si>
  <si>
    <t xml:space="preserve">*RESOLUCION N. 021GADPPZ-2018 EL ABOGADO GUILLERMO ANTONIO KUBES ROBALINO,PREFECTO DEL GOBIERNO AUTONOMO DESSENTRALIZADO PROVINCIAL DE PASTAZA.                                                                                              *CONVENIO ESPECIFICO DE DELEGACIÓN DE COMPETENCIAS SUSCRITO ENTRE EL GOBIERNO AUTÓNOMO DESCENTRALIZADO PROVINCIAL DE PASTAZA Y EL GOBIERNO AUTÓNOMO DESCENTRALIZADO PARROQUIAL RURAL DE MONTALVO 2022.                                                                                                                        * CONVENIO ESPECIFICO DE DELEGACIÓN DE COMPETENCIAS SUSCRITO ENTRE EL GOBIERNO AUTÓNOMO DESCENTRALIZADO PROVINCIAL DE PASTAZA Y EL GOBIERNO AUTÓNOMO DESCENTRALIZADO PARROQUIAL RURAL DE RIO CORRIENTES.                                                                                          *CONVENIO ESPECIFICO DE DELEGACIÓN DE COMPETENCIAS SUSCRITO ENTRE EL GOBIERNO AUTÓNOMO DESCENTRALIZADO PROVINCIAL DE PASTAZA Y EL GOBIERNO AUTÓNOMO DESCENTRALIZADO PARROQUIAL RURAL DE POMONA.                                                                                                              *CONVENIO ESPECIFICO DE DELEGACIÓN DE COMPETENCIAS SUSCRITO ENTRE EL GOBIERNO AUTÓNOMO DESCENTRALIZADO PROVINCIAL DE PASTAZA Y EL GOBIERNO AUTÓNOMO DESCENTRALIZADO PARROQUIAL RURAL DE SHELL.                                                                                     *CONVENIO ESPECIFICO DE COOPERACION ENTRE EL GOBIERNO AUTÓNOMO DESCENTRALIZADO PROVINCIAL DE PASTAZA Y LA ASOCIACION DE PRODUCTORES DE NARANJILLA Y FRUTALES AMAZONICOS MURIALDO.                                                                                           * CONVENIO ESPECIFICO DE DELEGACIÓN DE COMPETENCIAS SUSCRITO ENTRE EL GOBIERNO AUTÓNOMO DESCENTRALIZADO PROVINCIAL DE PASTAZA Y EL GOBIERNO AUTÓNOMO DESCENTRALIZADO  PARROQUIAL RURAL DE SIMON BOLIVAR.                                                                                                                                   * CONVENIO ESPECIFICO DE DELEGACIÓN DE COMPETENCIAS SUSCRITO ENTRE EL GOBIERNO AUTÓNOMO DESCENTRALIZADO PROVINCIAL DE PASTAZA Y EL GOBIERNO AUTÓNOMO DESCENTRALIZADO PARROQUIAL RURAL DE LA DIEZ DE AGOSTO.                                                                                              *CONVENIO ESPECIFICO DE DELEGACIÓN DE COMPETENCIAS SUSCRITO ENTRE EL GOBIERNO AUTÓNOMO DESCENTRALIZADO PROVINCIAL DE PASTAZA Y EL GOBIERNO AUTÓNOMO DESCENTRALIZADO PARROQUIAL RURAL DE SAN JOSE.                                                                                                                  *CONVENIO ESPECIFICO DE DELEGACIÓN DE COMPETENCIAS SUSCRITO ENTRE EL GOBIERNO AUTÓNOMO DESCENTRALIZADO PROVINCIAL DE PASTAZA Y EL GOBIERNO AUTÓNOMO DESCENTRALIZADO PARROQUIAL RURAL DE SAN JOSE.                                                                                                                                       * CONVENIO ESPECIFICO DE DELEGACIÓN DE COMPETENCIAS SUSCRITO ENTRE EL GOBIERNO AUTÓNOMO DESCENTRALIZADO PROVINCIAL DE PASTAZA Y EL GOBIERNO AUTÓNOMO DESCENTRALIZADO PARROQUIAL RURAL DE MONTALVO.                                                                                                                                              *  CONVENIO DE COOPERACION INTERINSTITUCIONAL ENTRE EL GOBIERNO AUTONOMO DESCENTRALIZADO PROVINCIAL DE PASTAZA Y EMPRESA PUBLICA DE COMERCIALIZACION E INDUSTRIALIZACION, TRANSPORTE MULTIMODAL Y TURISMO DEL GOBIERNO AUTONOMO DESCENTRALIZADO PROVINCIAL DE PASTAZA, PASTAZA PROGRESA E.P.                                                                                         *  CONVENIO ESPECIFICO DE COOPERACION INTERINSTITUCIONAL ENTRE  EL GOBIERNO AUTONOMO DESCENTRALIZADO PROVINCIAL DE PASTAZA Y LA FUNDACIÓN PACHAMAMA.                                        </t>
  </si>
  <si>
    <t>RESOLUCION N. 003-GADPPZ -2012 ORDENANZA QUE ESTABLECE LA NORMA TECNICA INTERNA DEL SUBSISTEMA DE CLASIFICACION DE PUESTOS Y LA ESCALA REMUNERATIVA DE LOS FUNCIONARIOS Y SERVIDORES DEL GOBIERNO AUTONOMO DESENTRALIZADO DE PASTAZA</t>
  </si>
  <si>
    <t>FONDOS NO REEMBOLSABLES</t>
  </si>
  <si>
    <t>HERRAMIENTA TÉCNICA /PLAN TURISTICO PORVINCIAL                                                                                                           * ORDENANZA DE LA MESA DE TURISM</t>
  </si>
  <si>
    <t>FONDOS PROPIOS</t>
  </si>
  <si>
    <t xml:space="preserve">ORDENANZA 77. ORDENANZA REFORMATORIA A LA ORDENANZA QUE REGULA ALA ESTRUCTURA Y FUNCIONAMIENTO DEL SISTEMA DE PARTICIPACION CIUDADDA Y CONTROL SOCIAL.                                              </t>
  </si>
  <si>
    <t>*ORDENANZA 45 QUE REGULA LA ORGANIZACIÓN Y FUNCIONAMIENTO DEL PATRONATO PROVINCIAL DE SERVICIO SOCIAL DE PASTAZA.                                   *CONVENIO DE COOPERACION TECNICO ECONOMICA N. DI-03-16D01-19361-D ENTRE EL MINISTERIO DE INCLUSION ECONOMICA Y SOCIAL- MIES Y GOBIERNO AUTÓNOMO DESENTRALIZADO PROVINCIAL DE PASTAZA (GAD) PARA LA IMPLEMENTACION DE SERVICIOS DE DESARROLLO INFANTIL INTEGRAL EN LA MODALIDAD CENTRO DE DESARROLLO INFANTIL INTEGRAL EN LA MODALIDAD CENTRO DE DESARROLLO INFANTIL-CDI-MIES(DIRECTOS-CONVENIOS).</t>
  </si>
  <si>
    <t>FINANCIMIENTO DIRECTO Y DE GESTION</t>
  </si>
  <si>
    <t>Ordenanza PDOT</t>
  </si>
  <si>
    <t>Recursos Propios</t>
  </si>
  <si>
    <t>Competencia</t>
  </si>
  <si>
    <t>SE REALIZA CONTROL PREVIO ANTES DE EJECUTAR CUALQUIER PROCESO INSTITUCIONAL</t>
  </si>
  <si>
    <t>Mejoramiento procesos.</t>
  </si>
  <si>
    <t>Control de procesos.</t>
  </si>
  <si>
    <t>EVALUACIONES AL PERSONAL, EXTERNOS Y NIVEL JERARQUICO</t>
  </si>
  <si>
    <t>SE CONTROLA MEJOR EL ACCESO A LA INFORMACIÓN A TRAVÉS DE CLAVE DE USUARIO (MANUAL DE POLÍTICAS DE SEGURIDAD DE LA INFORMACIÓN, PROTOCOLO DE TELE TRABAJO)</t>
  </si>
  <si>
    <t>ASEGURAMIENTO DE LA RED INSTITUCIONAL, PREVENCIÓN DE LA UTILIZACIÓN DE SOTFWARE NO LICENCIADO
TALENTO HUMANO MEJORAR EL AMBIENTE LABORAL</t>
  </si>
  <si>
    <t>Reglamento para manejo de estadios</t>
  </si>
  <si>
    <t>ninguna</t>
  </si>
  <si>
    <t xml:space="preserve">El archivo centralizado se encuentra bajo la custodia de la Gestión de Secretaría General en la Unidad de Documentación y Archivo del Gad., de acuerdo a lo que establece el Estatuto Orgánico de la entidad. </t>
  </si>
  <si>
    <t>GAD parroquiales, Sistema de Participación Ciudadana</t>
  </si>
  <si>
    <t xml:space="preserve">Gestión Pública, Normativa legal </t>
  </si>
  <si>
    <t xml:space="preserve">Secretaria General </t>
  </si>
  <si>
    <t>Competencias del GAD, Participación Ciudadana y Proyectos</t>
  </si>
  <si>
    <t>Normativa de Control Ambiental se convoco a los sujetos de control por sectores de intervenión y se les dia a conocer la normativ vigente para aplicarla</t>
  </si>
  <si>
    <t>El área  de archivo forma parte de Secretaria General que es parte de la Prefectura</t>
  </si>
  <si>
    <t>no</t>
  </si>
  <si>
    <t>En el año 2022, el Gad. Provincial de Cotopaxi impulsó la participación ciudadana mediante la Asamblea Provincial de Participación Ciudadana, la misma que se encuentra normada con la "ORDENANZA QUE REGULA EL SISTEMA DE PARTICIPACIÓN CIUDADANA Y CONTROL SOCIAL EN LA GOBERNANZA TERRITORIAL 
INTERCULTURAL DEL GOBIERNO AUTÓNOMO DESCENTRALIZADO DE LA PROVINCIA DE COTOPAXI "COTOPAXI MARKAPAK JATUN YUYARI" "CONSENSO POR EL DESARROLLO DE COTOPAXI", realizandose en el año 2022 la Asamblea para analizar y resolver sobre los siguientes puntos: Presentación del informe sobre la ejecución de las prioridades de inversión conforme presupuesto participativo 2022, Presentación del informe de la aplicación del presupuesto prorrogado 2022 para el año 2023, Presentación de la propuesta de estructuración de Banco de Proyectos elegibles para prioridad de Inversión para el año 2023, a partir de la matriz de sistematización recogida en las unidades básicas de participación ciudadana y Designación de los representantes de la Asamblea Provincial para integrar el Consejo de Planificación Provincial.</t>
  </si>
  <si>
    <t xml:space="preserve">En al año 2022, se tuvo la oportunidad de recibir una capacitación Escuela de Participación ciudadana  el mismo que fue impartido por el Consejo de Participación Ciudadana y Control Social, y tuvo una duración de 12 horas, en el mes de noviembre.  Esta capacitación se trataron los siguientes temas:   Módulo I Identidad e Interculturalidad, Módulo Il Derechos de Participación, Módulo Ill Instancias y Mecanismos de Participación Ciudadana, Módulo lV Planificación y Presupuestos Participativos, Módulo V Mecanismos de Control Social y Rendición de Cuentas, Modulo VI. Transparencia. Participaron personal técnico de las gestiones del Gad. </t>
  </si>
  <si>
    <t xml:space="preserve">ninguno </t>
  </si>
  <si>
    <t>Definición de Modelo Territorial Actual, Propuesta de Modelo Territorial Deseado"</t>
  </si>
  <si>
    <t>Registro en base de datos (matriz excel)</t>
  </si>
  <si>
    <t xml:space="preserve"> - Fortalecimiento de comercialización articulados a la Ecotienda Huella Pastaza, e implementación de ferias agroproductivas para la reactivacion econonica de los cantones de la provincia de Pastaza
Conservación de bosques y restauración de áreas degradadas en las zonas de regarga hidrica</t>
  </si>
  <si>
    <t>Se realizó la capacitacion sobre "LA TRANSPARENCIA Y CONTROL SOCIAL COMO EJE DE LA PARTICIPACIÓN CIUDADANA”.</t>
  </si>
  <si>
    <t>Eje 1, 2, 3, 4, 5 y 6: Articulación para el ajuste e implementación del PDOT provincial y ajuste de priorizacion anual y plurianual del GAD</t>
  </si>
  <si>
    <t>Personas que forman parte de una comunidad y desempeñan un rol específico
Instituciones, grupos y personas que son capaces de transformar su entorno de acuerdo con sus intereses y con la sociedad democrática y el bien común
Actore sociales: políticos, sociales, gremios, asociaciones religiosos económicos, empresas públicas, privados, diferentes niveles de gobierno y sociedad civil</t>
  </si>
  <si>
    <t>El interes del Gobierno apoyar la obra de la represa Chiquicahua
Fortalecer el sistema de la salud pública para mitigar el COVID 19</t>
  </si>
  <si>
    <t>Sistema, protección de derechos de la provincia trámite número 14398
Précticas profesionales trámite número 10657</t>
  </si>
  <si>
    <t>Vialidad</t>
  </si>
  <si>
    <t>Producción</t>
  </si>
  <si>
    <t>Está matriz se realizó con los técnicos de parlamentos de participación ciudadana: Dra. Norma Landa, Ing. Gino Rosero y Ing. Efrain Mazaquisa</t>
  </si>
  <si>
    <t>página web institucional, Sistema de Rendición de Cuentas</t>
  </si>
  <si>
    <t>Otorgar el mandato a los funcionarios públicos para diseñar e implementar estratégias e iniciativas de gobierno abierto electrónico exitosas, asi como recursos técnicos, financieros y humanos adecuados promoviendo al mismo tiempo una cultura oganizacional de apoyo. Promover la alfabetización en gobierno abierto en la administración.</t>
  </si>
  <si>
    <t>pagina web</t>
  </si>
  <si>
    <t>Base de datos</t>
  </si>
  <si>
    <t xml:space="preserve">Innovación de las plataformas virtuales que poseen las entidades, con la finalidad de que el acceso a la informacion pública se torne agil y sencilla. </t>
  </si>
  <si>
    <t>Página web de la instiución - Agenda Social</t>
  </si>
  <si>
    <t>Página web de la instiución - Convenios - Acuerdos</t>
  </si>
  <si>
    <t xml:space="preserve">Construcción de un sistema para medir la participación ciudadana </t>
  </si>
  <si>
    <t>BOLÍVAR</t>
  </si>
  <si>
    <t>FALTA DE VOLUNTAD POLITICA</t>
  </si>
  <si>
    <t>AL MOMENTO NO SE HA SISTEMATIZADO LA INFORMACION</t>
  </si>
  <si>
    <t>GUAYAS</t>
  </si>
  <si>
    <t>Seguimiento mensual y anual a la ejecución del PDOT; seguimiento mensual, cuatrimestral y anual del POA</t>
  </si>
  <si>
    <t>LOS RÍOS</t>
  </si>
  <si>
    <t>A través de las diferentes plataformas informáticas de control, como el Geoportal, LOTAIP, SIGAD ICM</t>
  </si>
  <si>
    <t>GALÁPAGOS</t>
  </si>
  <si>
    <t>Desde diciembre del 2022, se ha instaurado los Gabinetes Provinciales con la finalidad de dar seguimiento al cumplimiento del PDSOT a través de la gestión pública.</t>
  </si>
  <si>
    <t>Se ha planteado el cumplimiento de productos específicos</t>
  </si>
  <si>
    <t>Gobiernos Autónomos Descentralizados, Federaciones Deportivas, Universidades y Empresa Pública</t>
  </si>
  <si>
    <t>Universidades, Federaciones Deportivas y Empresa Pública</t>
  </si>
  <si>
    <t>Informes Técnicos remitidos por los administradores</t>
  </si>
  <si>
    <t>Ordenanza No. 005-CGREG-11-II-2015 que promueve el consumo responsable de plásticos.
Resolución Nro. 037 CGREG 25 11 2022 - Aprobación el Plan Provincial de Riego y Drenaje Galápagos.
Permiso de Operación como Operador Portuario de Carga en Galápagos y del Permiso de Operación del Patio de Consolidación/Centro de Acopio en Guayaquil.</t>
  </si>
  <si>
    <t>Sector comercial
Sector productivo
Sector productivo</t>
  </si>
  <si>
    <t>No existen alternativas para los plásticos de un solo uso, especialmente para garantizar la inocuidad alimentaria.
Solicitan asignación de presupuesto para financiar la ejecución del Plan.
Quejas permanentes por el servicio y los costos que brinda la actual Operadora de Carga TRANSNAVITEX  S.A.</t>
  </si>
  <si>
    <t>017-CGREG-06-07-2022</t>
  </si>
  <si>
    <t>Se elabora propuesta de reforma y se remite al jefe inmediato para que conforme a la delegación del pleno del CGREG remita memorando a la Dir. Financiera para la aprobación a través del sistema Esigef.</t>
  </si>
  <si>
    <t>En el literal 23.3. falta incorporar la opción "e. Ejecución"</t>
  </si>
  <si>
    <t>SANTA ELENA</t>
  </si>
  <si>
    <t>En el ingreso de información a la plataforma SIGAD.
Cumplimiento de la Ley Orgánica de Transparencia y Acceso a la Información Publica.</t>
  </si>
  <si>
    <t>No se realizaron reformas al POA en el año 2022</t>
  </si>
  <si>
    <t>Pregunta 15:  En las competencias de riego y drenaje y la competencia de fomento productivo, existen varios proyectos que se han ejecutado por administración directa.</t>
  </si>
  <si>
    <t>MAG-MAE-IGM-2018; SNI-2019; SENAGUA-2019; ANALISIS SOCIO ECONOMICO DE LA PROVINCIA BOLIVAR; SGR-2018; MIDUVI-NEC-2015; PROYECTO APROCC-2019</t>
  </si>
  <si>
    <t>BANCO CENTRAL DEL ECUADOR-2016; INEC-2010; SIN-2019-MAG-ESPAC-2018; IGM-2018; III CENSO AGROPECIARIO 2002; SECRETARIA DE TIERRAS Y REFORMAS AGRARIAS REGIONAL BOLIVAR-2015; BAN ECUADOR SUCURSAL PROVINCIAL-2019; ESTADISTICAS BDHCDH-INNFA-RIPS-2014; IGM-2018</t>
  </si>
  <si>
    <t>INEC PROYECCIONES 2019; INEC-2010; SIN-INFOPLAN-2010;MINEDUC-02D02-DDPLAN-2019: MISION TERNURA-2018-MINISTERIO DE SALUD-2018; MINISTERIO DE SALUD PUBLICA ZONA 5-2020; PIANE; CEPAL/CELADE REDATAM-SP-2018; IGM-2018</t>
  </si>
  <si>
    <t xml:space="preserve">INEC PROYECCIONES 2019; INEC-2010; SIN-INFOPLAN-2010; CEPAL/CELADE REDATAM-SP-2018; MIDUVI-2018; EMAPAC-2019; IGM-2018; ENEMDU-2017; SIISE-2017; INVENTARIO PROVIAL-2016-CONVENIO CONGOPE-2016; CELEC-MTOP REGINONAL 5-2018; GADPB-VIALIDAD-OO.PP-2019; ANT-2019; UTTTSV-GAD-CG-2019; CNEL-2012. </t>
  </si>
  <si>
    <t xml:space="preserve">CONSTITUCION DE LA REPUBLICA DEL ECUADOR-2008; COOTAD-2010; COPLFP-ULTIMA REFORMA; PLAN DE DESARROLLO CREANDO OPORTUNIDADES-2021; LEY ORGANICA DE PARTICIPACION CIUDADANA Y CONTRO SOCIAL; LEY DE TRANSPARENCIA Y ACCESO A LA INFORMACION PUBLICA; LEY ORGANICA DE SERVICIO PUBLICO; GADPB-2021. </t>
  </si>
  <si>
    <t>MAGAP, SIGTIERRAS, ODEPLAN, INFOPLAN, SPAC, INAMHI, MAATE</t>
  </si>
  <si>
    <t>Banco Central del Ecuador, Cámara de Industrias de Guayaquil, INEC, Cámara Ecuatoriana de Comercio Electrónico, Superintendencia de Bancos, IESS, MAGAP, SENAGUA, Autoridades Portuarias y Superintendencias petroleras, Superintendencia de Compañías, Ministerio de Turismo</t>
  </si>
  <si>
    <t>INEC, Ministerio de Educación, Ministerio de Salud, CONADIS, INEVAL, Sistema Unificado de Información de las Organizaciones Sociales – SUIOS, Consejo de Participación</t>
  </si>
  <si>
    <t>INEC, CONALI, IGM, ARCOTEL, CONELEC, CONGOPE, Fundación Terminal Terrestre de Guayaquil</t>
  </si>
  <si>
    <t>Direcciones Provinciales: Administrativa, Talento Humano, Tecnologías de la Información y Comunicación – TICS</t>
  </si>
  <si>
    <t xml:space="preserve">MAGAP, DIRECCION DE GESTION AMBIENTAL DE LA INSTITUCION </t>
  </si>
  <si>
    <t>MAG</t>
  </si>
  <si>
    <t xml:space="preserve"> INEC. Encuesta Nacional de Empleo, Desempleo y Subempleo - Enemdu</t>
  </si>
  <si>
    <t>Censo de Población y Vivienda</t>
  </si>
  <si>
    <t>Plan Nacional de creación de oportunidades</t>
  </si>
  <si>
    <t>Parque Nacional Galápagos, GAD</t>
  </si>
  <si>
    <t>Ministerio de Agricultura y Ganadería*, Ministerio de Trabajo, SRI</t>
  </si>
  <si>
    <t>IESS, Consejo de la Judicatura, Ministerio de Salud Pública</t>
  </si>
  <si>
    <t>Servicio Integrado de Seguridad ECU 911, ELECGALÁPAGOS, PETROECUADOR</t>
  </si>
  <si>
    <t>Instituciones en territorio</t>
  </si>
  <si>
    <t>Levantamiento en talleres</t>
  </si>
  <si>
    <t>Dirección de Medio Ambiente del GADPSE</t>
  </si>
  <si>
    <t>Dirección de Fomento Productivo del GADPSE</t>
  </si>
  <si>
    <t>Unidad de Acción Social del GADPSE</t>
  </si>
  <si>
    <t>Dirección de Obras Publicas, Dirección de Informática del GADPSE</t>
  </si>
  <si>
    <t>Dirección Administrativa del GADPSE</t>
  </si>
  <si>
    <t>EVALUACION DEL POA Y DE PAC</t>
  </si>
  <si>
    <t>PAGINA WEB INSTITUCIONAL</t>
  </si>
  <si>
    <t>RENDICIÓN DE CUENTAS</t>
  </si>
  <si>
    <t>Matriz de seguimiento</t>
  </si>
  <si>
    <t>Secretaria Nacional Planificación</t>
  </si>
  <si>
    <t xml:space="preserve">Ministerio del Ambiente, GADPLR, Banco Central del Ecuador </t>
  </si>
  <si>
    <t>CGREG, BCE, INEC, ABG, GAD, SRI</t>
  </si>
  <si>
    <t>Por  construir</t>
  </si>
  <si>
    <t>Asamblea de Planificación Provincial, ELECGALÁPAGOS, PETROECUADOR</t>
  </si>
  <si>
    <t>ENEMDU, INEC, GAD</t>
  </si>
  <si>
    <t>Matriz k de la Ley Orgánica de Transparencia y acceso a la información publica</t>
  </si>
  <si>
    <t>Plataforma SIGAD</t>
  </si>
  <si>
    <t xml:space="preserve">PROYECTOS DE LA DEECO - FUNCIÓN (B) DISEÑAR E IMPLEMENTAR POLÍTICAS DE PROMOCIÓN Y CONSTRUCCIÓN DE EQUIDAD E INCLUSIÓN EN SU TERRITORIO, EN EL MARCO DE SUS COMPETENCIAS). </t>
  </si>
  <si>
    <t>DIRECCIÓN FINANCIERA</t>
  </si>
  <si>
    <t>CONALI, CONGOPE</t>
  </si>
  <si>
    <t>No se ha actualizado</t>
  </si>
  <si>
    <t>Áreas de la Prefectura</t>
  </si>
  <si>
    <t>Dirección Provincial Financiera</t>
  </si>
  <si>
    <t>Censo INEC, Registros administrativos</t>
  </si>
  <si>
    <t>Registros Administrativos, Esigef</t>
  </si>
  <si>
    <t>Secretaria General y Dirección de comunicación</t>
  </si>
  <si>
    <t>Ordenanza que crea el Plan de Desarrollo y de Ordenamiento Territorial de la provincia del Guayas 2021-2023 y su reforma</t>
  </si>
  <si>
    <t>Plan de Desarrollo Sustentable y Ordenamiento Territorial del Régimen Especial de Galápagos</t>
  </si>
  <si>
    <t>RESOLUCIÓN 038 CGREG 28 de diciembre 2018 - Prohibición de pirotecnia en Galápagos</t>
  </si>
  <si>
    <t>RESOLUCIÓN 037 CGREG 25 de noviembre de 2022 - Conocer y aprobar el Plan Provincial de Riego y Drenaje Galápagos</t>
  </si>
  <si>
    <t>RESOLUCIÓN 007 CGREG 14 de abril de 2022 – Restricción café</t>
  </si>
  <si>
    <t>RESOLUCIÓN 015 CGREG 08 de junio de 2022 - Ratificar la Resolución No. 09-CGREG-14-01-2020 del 14 de enero de 2020 aprobación del Reglamento de Funcionamiento del Comité Técnico Provincial de Turismo</t>
  </si>
  <si>
    <t>RESOLUCIÓN 016 CGREG 17 de junio 2020 - Dar por conocido y aprobar la conformación de la Asamblea Provincial de Planificación</t>
  </si>
  <si>
    <t>Ordenanza para la prevención y erradicación de la violencia en la provincia de Galápagos</t>
  </si>
  <si>
    <t>Procedimiento de Respuesta a Incidentes Marítimos bajo el Protocolo SCI dentro de la provincia de Galápagos</t>
  </si>
  <si>
    <t>RESOLUCIÓN 004 CGREG 13 de febrero de 2023 - Expedir la normativa que contiene el Procedimiento de Respuesta a Incidentes Marítimos bajo el Protocolo SCI dentro de la provincia de Galápagos</t>
  </si>
  <si>
    <t>ORDENANZA ACTUALIZACION PDOT</t>
  </si>
  <si>
    <t>ORDENANZA DE REGULACION AMBIENTAL</t>
  </si>
  <si>
    <t>2018 ORDENANZA APROBACION PLAN DE RIEGO Y FOMENTO AGROPECUARIO</t>
  </si>
  <si>
    <t>ordenanza_participacion_ciudadana</t>
  </si>
  <si>
    <t>ordenanza_niñez_adolescencia</t>
  </si>
  <si>
    <t>INFORME FIN GESTION ACTIV. DEPORTIVAS 2022</t>
  </si>
  <si>
    <t>8  programas para grupos vulnerables, niños, niñas, adultos mayores</t>
  </si>
  <si>
    <t>FALTA DE ACCESO A INFORMACION OFICIAL DE ENTIDADES COMO DINARDAP, SRI, AGENCIA NACIONAL DE TRANSITO SOBRE CATASTRO DE VEHICULOS MATRICULADOS EN LA PROVINCIA BOLIVAR</t>
  </si>
  <si>
    <t>SERVICIO DE   ADQUISICIÓN DE   INSTRUMENTOS PARA BATUCADAS Y AFINES PARA NIÑAS, NIÑOS Y ADOLESCENTES DE LAS ESCUELAS ITINERANTES DE MÚSICA DE LA PROVINCIA DEL GUAYAS FASE II.
ADQUISICION DE INSUMOS MEDICOS PARA BRIGADAS DE ESTERILIZACIÓN A PERROS Y GATOS EN LA PROVINCIA DEL GUAYAS.
ADQUISICION DE MEDICINAS, ANESTESICOS Y ANALGESICOS PARA BRIGADAS DE ESTERILIZACIÓN DE PERROS Y GATOS DE LA PROVINCIA DEL GUAYAS.
CONVENIO PARA LA PROMOCIONDE DERECHOS DE LAS NIÑAS, A TRAVÉS DE UNA "ESCUELA DE SURF" EN PLAYAS FASE I Y EN ENGABAO FASE II.</t>
  </si>
  <si>
    <t>Personas adultas Mayores - Niñas, niños y adolecentes - Personas con Discapacidad - Movilidad Humana - Personas en Situación de Riesgos</t>
  </si>
  <si>
    <t>Observacion pregunta 10, el GADPLR no cuenta con cartera vencida en los años 2020, 2021 y 2022</t>
  </si>
  <si>
    <t>El CGREG no tiene la competencia para la gestión de matriculación vehicular.</t>
  </si>
  <si>
    <t>El CGREG no tiene cartera vencida porque no otorga créditos. Además, conforme a las reformas realizadas en el 2020 al Código Orgánico de Planificación y Finanzas Públicas, el CGREG pertenece a la función ejecutiva.</t>
  </si>
  <si>
    <t>1´429.438,95 se designo para ejecutar el Proyecto de Unidad Social - Creyendo en nuestros Niños</t>
  </si>
  <si>
    <t>El SRI y la ANT no entregan los datos oficiales para la elaboración del CEM vial.</t>
  </si>
  <si>
    <t>En referencia a la pregunta 10. EL GAD PROVINCIAL EN LA ACTUALIDAD NO POSEE CARTERA VENCIDA</t>
  </si>
  <si>
    <t>Convenio suscrito con el Ministerio de Obras Públicas y Transporte</t>
  </si>
  <si>
    <t>CREDITOS BANCO DE DESARROLLO</t>
  </si>
  <si>
    <t>Impuestos</t>
  </si>
  <si>
    <t>Tasas y Contribuciones</t>
  </si>
  <si>
    <t>Rentas de Inversiones y Multas</t>
  </si>
  <si>
    <t>AGUA DE RIEGO</t>
  </si>
  <si>
    <t>LEVANTAMIENTO DE TEXTO</t>
  </si>
  <si>
    <t>TASA AMBIENTAL</t>
  </si>
  <si>
    <t>VENTAS DE BIENES Y SERVICIOS Y RENTAS DE INVERSIONES Y MULTAS</t>
  </si>
  <si>
    <t>CREDITOS FINANCIAMIENTO PÚBLICO</t>
  </si>
  <si>
    <t>NO SE HA CONFORMADO MANCOMUNIDAD</t>
  </si>
  <si>
    <t>SIT</t>
  </si>
  <si>
    <t>Control de Gestión Pública, Control Interno (COSO), Control y Administración de Bienes en el Sector Público, Gestión de Riesgos (COSO ERM), Normas de Control Interno - Enfoque Administración Financiera, Control en las Fases de la Contratación Pública, Control en los Procesos de Reclutamiento, Selección y Contratación de Personal, Ética Pública, Liderazgo y Trabajo en Equipo en el Control Gubernamental, Control en los Procedimientos para la Contratación de Bienes y Servicios Normalizados y No Normalizados.</t>
  </si>
  <si>
    <t>SISTEMA DE GESTIÓN PÚBLICA - SGP y SGPplus</t>
  </si>
  <si>
    <t>Pregunta 1. 
Instrumento jurídico a considerar es la Resolución Nro. PG-SGR-028-2021, referente a la expedición del Estatuto orgánico de gestión organizacional por procesos del Gobierno Autónomo Descentralizado Provincial del Guayas, ya que la modalidad empleada fue la Gestión institucional directa, excepto en el caso del literal k, en el cual corresponde el apartado Empresa Pública y el instrumento jurídico sería la Ordenanza de funcionamiento de la Empresa Pública de Construcciones del Gobierno Autónomo Descentralizado Provincial del Guayas, CONSTRUGUAYAS EP (13 de junio de 2018).</t>
  </si>
  <si>
    <t>SOFTWARE DE OLYMPO</t>
  </si>
  <si>
    <t>SOFTWARE DE ONLYCONTROL Y TIME CONTROL</t>
  </si>
  <si>
    <t>SISTEMA DE DOCUMENTACIÓN</t>
  </si>
  <si>
    <t>SISTEMA WEB</t>
  </si>
  <si>
    <t>PAGINA WEB SECCION DE CONTACTOS</t>
  </si>
  <si>
    <t>Actualización de Procedimiento de Recomendaciones de la CGE, Capacitación de Ciberseguridad, evaluación de desempeño año 2022.
Normas de Control Interno, Primeros Auxilios, Programa de Seguridad y Salud Ocupacional, Fundamentos Básicos de Excel, Inducción al puesto y sistemas que maneja la Institución, Utilidad, uso y beneficios de la Firma Electrónica, Prevención y erradicación de la Violencia de Género.
Liderazgo y Empoderamiento, Ciberseguridad, Contratación Pública y Alineados a las Normas Legales del Sistema Nacional de Contratación Pública, Gestión de Talento Humano,"Brigada de evacuación y normas de comportamiento en el caso de Tsunami".</t>
  </si>
  <si>
    <t>Matriz de Capacitaciones, Seguimientos en la plataforma de Contraloría General del Estado de Capacitaciones</t>
  </si>
  <si>
    <t>SAGA</t>
  </si>
  <si>
    <t>FullTime</t>
  </si>
  <si>
    <t>Sistema de Convenios</t>
  </si>
  <si>
    <t>Sistema de Control Migratorio</t>
  </si>
  <si>
    <t>catálogo de servicios y trámites en GOB.EC</t>
  </si>
  <si>
    <t>Ventanilla única</t>
  </si>
  <si>
    <t>Procedimiento internos</t>
  </si>
  <si>
    <t>Pregunta 8. literal g. El CGREG con relación al Código de ética se rige por "LAS NORMAS DE COMPORTAMIENTO ÉTICO GUBERNAMENTAL" emitidas en el Decreto Presidencial No. 4; del 21 de mayo de 2021.</t>
  </si>
  <si>
    <t>CONTRATO CIVIL DE SERVICIOS PRESTADOS</t>
  </si>
  <si>
    <t>SISTEMA FINANCIERO ADMINISTRATIVO INTEGRADO</t>
  </si>
  <si>
    <t>BODEGA - ACTIVO FIJO - VEHÍCULOS - OBRAS PÚBLICAS - COMPRAS PÚBLICAS</t>
  </si>
  <si>
    <t>GOB.EC Y LOTAIP</t>
  </si>
  <si>
    <t>QUIPUX - CORREO ELECTRÓNICO</t>
  </si>
  <si>
    <t xml:space="preserve">GOB.EC </t>
  </si>
  <si>
    <t>En la pregunta 1, literal k: hasta el momento el GADPSE no ha gestionado la competencia de habitat y vivienda: programas de interes social en el area rural.</t>
  </si>
  <si>
    <t>N° 008-GADPB-2022</t>
  </si>
  <si>
    <t xml:space="preserve">RECURSOS DEL GOBIERNO NACIONAL </t>
  </si>
  <si>
    <t>Resolución Nro. PG-SGR-028-2021</t>
  </si>
  <si>
    <t>Recursos propios/ financiamiento</t>
  </si>
  <si>
    <t>ordenanza S/N
GG No. 193
2018-06-13</t>
  </si>
  <si>
    <t>RESOLUCIÓN ADMINISTRATIVA No. GADPLR-0001-2020</t>
  </si>
  <si>
    <t>Recursos del PGE</t>
  </si>
  <si>
    <t>Recursos del PGE / Créditos</t>
  </si>
  <si>
    <t>Presupuesto Institucional</t>
  </si>
  <si>
    <t>Ordenanza Nro. 01-CGREG-2016: Reglamento de Ingreso y Control de Vehículos y Maquinaria a la provincia de Galápagos.</t>
  </si>
  <si>
    <t>RESOLUCIÓN 038 CGREG 28 de diciembre 2018</t>
  </si>
  <si>
    <t xml:space="preserve">RESOLUCIÓN 007 CGREG 14 de abril de 2022 </t>
  </si>
  <si>
    <t>RESOLUCIÓN 015 CGREG 08 de junio de 2022</t>
  </si>
  <si>
    <t xml:space="preserve">RESOLUCIÓN 016 CGREG 17 de junio 2020 </t>
  </si>
  <si>
    <t xml:space="preserve">Ordenanza para la prevención y erradicación de la violencia en la provincia de Galápagos, el 21 de mayo de 2021. </t>
  </si>
  <si>
    <t>RESOLUCIÓN 004 CGREG 13 de febrero de 2023</t>
  </si>
  <si>
    <t>ESTATUTO ORGÁNICO FUNCIONAL</t>
  </si>
  <si>
    <t>RECURSOS PROPIOS, RECURSOS DEL ESTADO</t>
  </si>
  <si>
    <t>OPTIMIZAR RECURSOS</t>
  </si>
  <si>
    <t>CONFIDENCIALIDAD EN LA INFORMACIÓN DE LOS SERVIDORES DEL GAD</t>
  </si>
  <si>
    <t xml:space="preserve">IMPLEMENTAR CORRECTIVOS </t>
  </si>
  <si>
    <t xml:space="preserve">RESPUESTA RAPIDA A LOS EVENTOS QUE INTERFIEREN A LA ACTIVIDADES DEL GAD </t>
  </si>
  <si>
    <t>ACCESO INMEDIATO Y EFICIENTE</t>
  </si>
  <si>
    <t>REDUCCIÓN DE ERROS</t>
  </si>
  <si>
    <t>Confidencialidad de la información de personal de los servidores</t>
  </si>
  <si>
    <t>PLANTEAMIENTO DE ACCIONES AL MOMENTO DE QUE SURJAN EVENTOS FORTUITOS</t>
  </si>
  <si>
    <t>RESPUESTA RÁPIDA A LOS EVENTOS QUE INTERFIEREN EN LAS ACTIVIDADES DEL GAD</t>
  </si>
  <si>
    <t>REDUCCIÓN DE ERRORES</t>
  </si>
  <si>
    <t>REGLAMENTO INTERNO DE TRABAJO DEL GOBIERNO AUTONOMO DESCENTRALIZADO DE LA PROVINCIA DEL GUAYAS</t>
  </si>
  <si>
    <t>REGLAMENTO DE HIGIENE Y SEGURIDAD EN EL TRABAJO</t>
  </si>
  <si>
    <t>NO SE HA PLANIFICADO LA CAPACITACION EN EL AREA DE TALENTO HUMANO</t>
  </si>
  <si>
    <t>FASE PREPARATORIA DE LOS PROCESOS DE CONTRATACION PUBLICA.
GESTION DEL TALENTO HUMANO EN LOS GADS PROVINCIALES Y SUS ENTIDADES.
SEMINARIO PANORAMA DE SALUD EN EL TRABAJO, ECUADOR 2022 - ZONA 8.
CAPACITACION AVANZADA DE ELABORACION Y MEJORAMIENTO DE PROYECTOS COMPETENCIALES PARA LA GESTION DEL DESARROLLO SOSTENIBLE</t>
  </si>
  <si>
    <t>Ciudadanía en general</t>
  </si>
  <si>
    <t>Dirección Provincial de Secretaria General</t>
  </si>
  <si>
    <t>LOSEP - COOTAD - COPLAFIP - LOCGE - NCI - LEY PARA LA OPTIMIZACION Y EFICIENCIA DE TRAMITES ADMINISTRATIVOS</t>
  </si>
  <si>
    <t>GACETA OFICIAL, GEOPORTAL, SOCIALIZACION PERMANENTE</t>
  </si>
  <si>
    <t>DIRECCION DE SECRETARIA GENERAL</t>
  </si>
  <si>
    <t>Miembros del cuerpo legislativo</t>
  </si>
  <si>
    <t>Capacitación seguridad y salud ocupacional/ Actualización de procedimientos CGE/ Syberseguridad/ Contratación Publicas / Rutas de atención a victimas de violencia/Brigadas de evacuación en caso de tsunami / Gestión del TTHH.</t>
  </si>
  <si>
    <t>Se actualiza normativa conforme la necesidad institucional, actualización de la normativa nacional o conforme la conyuntura política.</t>
  </si>
  <si>
    <t>Autoridades locales, Ciudadanía, representantes de sectores productivos provinciales.</t>
  </si>
  <si>
    <t>NO SE HA REALIZADO CAPACITACIONES EL ÚLTIMO AÑO</t>
  </si>
  <si>
    <t>EN EL ÁREA DE SECRETARIA GENERAL</t>
  </si>
  <si>
    <t>bianual</t>
  </si>
  <si>
    <t>anual</t>
  </si>
  <si>
    <t>De acuerdo a las necesidades del GAD</t>
  </si>
  <si>
    <t>MATRIZ BASE DE DATOS</t>
  </si>
  <si>
    <t>PRESUPESTOS PARTICIPATIVOS Y CONTROL SOCIAL</t>
  </si>
  <si>
    <t>NINGUNO</t>
  </si>
  <si>
    <t>ninguno</t>
  </si>
  <si>
    <t>ARTICULACION DE LA PROPUESTA Y LOS MODELOS DE GESTION</t>
  </si>
  <si>
    <t>REQUERIMIENTO DE INFORMACION PROVINCIAL, ECONOMICA, AMBIENTAL, VIAL, SOCIAL Y CULTURAL</t>
  </si>
  <si>
    <t>Incluye nombre de la organización, representante e información de contacto</t>
  </si>
  <si>
    <t>Rendición de Cuentas y elaboración de presupuesto participativo</t>
  </si>
  <si>
    <t>Transparencia y la participación ciudadana en el control sobre el buen uso de los recursos públicos, la rendición de cuentas y sistemas de control que fortalecen los procesos de gestión y administración.</t>
  </si>
  <si>
    <t>Transparencia</t>
  </si>
  <si>
    <t>Descripción: Cantón, Nombre y Tipo de Organización, Nombre del representante, Contacto telefónico</t>
  </si>
  <si>
    <t>COMPETENCIA DE LOS GAD Y LEY ORGANICA DE PARTICIPACION CIUDADANA</t>
  </si>
  <si>
    <t>Comité Ciudadano</t>
  </si>
  <si>
    <t xml:space="preserve">EN TEMAS DE RENDICION DE CUENTAS, PRESUPUESTO PARTICIPATIVO </t>
  </si>
  <si>
    <t>COMPONENTE BIOFISICO; ECONOMICO PRODUCTIVO;SOCIO CULTURAL;ASENTAMIENTO HUMANO (MOVILIDAD,ENERGIA Y TELECOMUNICACIONES);POLITICO Y CONSTITUCIONAL</t>
  </si>
  <si>
    <t>CATASTRO DE LOS ACTORES QUE SE ENCUENTRAN PRESENTES EN TERRITORIO, ESPECÍFICAMENTE, SOCIEDAD CIVIL, ONGS Y ACADEMIA.</t>
  </si>
  <si>
    <t>SE HA IMPULSADO EL DILIGENCIAMIENTO PARA LA PROPUESTA DE POLÍTICAS PÚBLICAS CON ENFOQUE SOSTENIBLE POR MEDIO DE LA ASAMBLEA DE PLANIFICACIÓN PROVINCIAL.
SE HA INCENTIVADO EL DIÁLOGO Y MESAS DE TRABAJO CON DIFERENTES ORGANIZACIONES PARA LA DISCUSIÓN DE TEMAS DE INTERÉS, POR EJEMPLO, LA CONSERVACIÓN DEL ESPACIO DENOMINADO "PUNTA CAROLA".
SE HA BRINDADO CONTESTACIÓN A TODAS LAS PETICIONES CIUDADANAS, DESDE LAS CUALES, SE OTORGA OPORTUNIDAD A LA RÉPLICA POR PARTE DE LA INSTITUCIÓN FRENTE A SU GESTIÓN Y PROCEDER.</t>
  </si>
  <si>
    <t>SE BRINDÓ CAPACITACIÓN A LOS MIEMBROS DE LA ASAMBLEA DE PLANIFICACIÓN PROVINCIAL, PARA EL CONOCIMIENTO DE LAS ATRIBUCIONES QUE PRESIDE ESTE ESPACIO, ASÍ COMO SU IMPORTANCIA EN EL MARCO DE LA PARTICIPACIÓN CIUDADANA, ESTABLECIENDO EJEMPLOS EVIDENTES DE LOS INCENTIVOS QUE GENERA EN RAZÓN AL DIÁLOGO, CONTROL SOCIAL Y TOMA DE DECISIONES</t>
  </si>
  <si>
    <t>SE REALIZÓ SESIONES DE LA ASAMBLEA DE PLANIFICACIÓN PROVINCIAL PARA EL TRATAMIENTO DE LOS PROYECTOS ENMARCADOS EN EL PLAN GALÁPAGOS 2030 Y SU PRIORIZACIÓN</t>
  </si>
  <si>
    <t>SE REALIZÓ EL GABINETE PROVINCIAL PARA EL SEGUIMIENTO Y ARTICULACIÓN DE ACCIONES REFERENTES AL PLAN GALÁPAGOS 2030</t>
  </si>
  <si>
    <t>Base de datos de empresas turísticas ( alojamiento, restaurantes, bares, operadoras turísticas, agencias de viaje, centros turísticos comunitarios) Nombre del representante legal, Ruc, dirección, teléfono, mail)</t>
  </si>
  <si>
    <t>Se dio a conocer a la ciudadanía que a través Convenio Marco de Cooperación Interinstitucional entre la Empresa Pública del Agua EPA-Ep, la Universidad Estatal Península de Santa Elena (UPSE), y el Instituto Nacional de Investigaciones Agropecuarias - INIAP, se impartió Talleres para Escuela de Riego con la finalidad de fortalecer la gestión integrada de los recursos Hídricos; Taller Requisitos para la Legalización Individual de los Lotes de la Asociación de los Agricultores; Socialización de Base de Datos del Proyecto Presurizado y Redistribución comuna San Marcos; Capacitación Operación del Sistema Presurizado a Cabeza de Parcela; Taller Creación de Junta de Riego comuna Bambil Collao.</t>
  </si>
  <si>
    <t xml:space="preserve">Conformación de una Organización de Gestión de Destino ( Pre-Comité de Gestión Turística Provincial 2022); Socializaciones de Diseño del Plan Provincial de Turismo Sostenible  2023-2028; Ordenanza para establecer el Sistema Provincial de Áreas de Conservación y Uso Sostenible en la Provincial de Santa Elena (SPACUS) </t>
  </si>
  <si>
    <t xml:space="preserve">Derecho Administrativo Aplicado a la Contratación Pública </t>
  </si>
  <si>
    <t>Comprender la incidencia del derecho administrativo en la gestión cotidiana de los procesos gubernamentales.</t>
  </si>
  <si>
    <t>Financiamiento de Cooperación Internacional</t>
  </si>
  <si>
    <t>Biofísico</t>
  </si>
  <si>
    <t>Biofísico; Económico Productivo; Socio Cultural</t>
  </si>
  <si>
    <t>Asentamientos Humanos; Socio Cultural</t>
  </si>
  <si>
    <t>Código de Ética</t>
  </si>
  <si>
    <t>Se desarrolla con normativa nacional</t>
  </si>
  <si>
    <t xml:space="preserve">LINK DE TRANSPARENCIA DEL GOBIERNO PROVINCIAL DE LOS RIOS </t>
  </si>
  <si>
    <t>TABULACION DE DATOS DE PREGUNTAS HECHAS A LA CIUDADANIA</t>
  </si>
  <si>
    <t>CONVENIOS</t>
  </si>
  <si>
    <t>LINK DE TRAMITE EN LINEA DE GOBIERNO PROVINCIAL DE LOS RIOS</t>
  </si>
  <si>
    <t>TECNOLOGIA, INNOVACION Y LA COLABORACION</t>
  </si>
  <si>
    <t>PÁGINA WEB INSTITUCIONAL, CANALES OFICIALES DE LA ENTIDAD</t>
  </si>
  <si>
    <t>ASAMBLEA DE PLANIFICACIÓN PROVINCIAL, CANALES OFICIALES DE LA ENTIDAD</t>
  </si>
  <si>
    <t>ASAMBLEA DE PLANIFICACIÓN PROVINCIAL</t>
  </si>
  <si>
    <t>ESTABLECER ESPACIOS DE DIALÓGO, COMO SEGMENTOS EN RADIOS LOCALES, DONDE LA CIUDADANÍA TENGA LA OPORTUNIDAD DE DISCUTIR ACERCA DE LAS ACCIONES QUE CONFIERE A LA GESTIÓN DE ESTA INSTITUCIÓN, SU PERSPECTIVA Y, A SU VEZ, LA SENSIBILIZACIÓN Y CONOCIMIENTO DE LAS ACTIVIDADES QUE SE EJECUTAN EN TERRITORIO</t>
  </si>
  <si>
    <t>Pag. Web Institucional sección Transparencia (www.santaelena.gob.ec)</t>
  </si>
  <si>
    <t>Pag. Web Institucional sección Noticias-Boletines (www.santaelena.gob.ec); Redes Sociales; Entrevistas en Medios Radiales</t>
  </si>
  <si>
    <t>Cloud Prefectura de Santa Elena - Almacenamiento Nube (cloud.santaelena.gob.ec)</t>
  </si>
  <si>
    <t>Pag. Web Institucional sección: Ambiente y Servicios (www.santaelena.gob.ec)</t>
  </si>
  <si>
    <t>Fortalecimiento institucional y la promoción de una gestión pública transparente, participativa que involucre a la ciudadanía en los procesos de toma de decisiones</t>
  </si>
  <si>
    <t>01</t>
  </si>
  <si>
    <t>AZUAY</t>
  </si>
  <si>
    <t>Seguimiento mensual a la implementación de los proyectos institucionales.</t>
  </si>
  <si>
    <t>Empresa economía mixta</t>
  </si>
  <si>
    <t>03</t>
  </si>
  <si>
    <t>CAÑAR</t>
  </si>
  <si>
    <t>La entidad cuenta coon matrices de seguimiento a la ejecución del Plan Anual de Inversiones y Plan Operativo Anual, además se elaboran informes semestrales de evaluación a la ejecución presupuestaria y física de  la inversión.</t>
  </si>
  <si>
    <t>14</t>
  </si>
  <si>
    <t>MORONA SANTIAGO</t>
  </si>
  <si>
    <t>Secretaría Nacional de Planificación, Congope</t>
  </si>
  <si>
    <t>El Plan Operativo Anual está enlazado al Plan anual de Contratación</t>
  </si>
  <si>
    <t>Información de fuentes oficiales (Ministerios) e información de los GAD Cantonales  y sus empresas</t>
  </si>
  <si>
    <t>Información de Ministerios,  GAD Cantonales  y sus empresas</t>
  </si>
  <si>
    <t>GAD Cantonales
Ministerios</t>
  </si>
  <si>
    <t>Ministerios gobierno central
GAD</t>
  </si>
  <si>
    <t>Institucional y empresas</t>
  </si>
  <si>
    <t>IGM
INAMHI
ARCOM
MAE
SNGRE
SIGAGRO</t>
  </si>
  <si>
    <t>Banco Central del Ecuador
INEC, VII Censo de Población y VI de Vivienda
Servicio de Rentas Internas
Superintendencia de Bancos y de Economía Popular y Solidaria
GADs Municipales de la provincia del Cañar
III Censo Nacional Agropecuario
Encuesta de Superficie y Producción Agropecuaria
Plan Participativo de Riego y Drenaje de la provincia del Cañar
SENAGUA
ARCOM
INEC Encuesta del Directorio de Empresas y Establecimientos
Ministerio de Producción, Comercio Exterior, Inversión y Pesca
MINTUR
 Euromonitor International</t>
  </si>
  <si>
    <t>INEC, VII Censo de Población y VI de Vivienda
SIISE – Encuesta Urbana de Empleo y Desempleoción
Plan de Equidad Territorial y Disminución de la Pobreza en la Provincia del Cañar
INEC, Estadísticas Vitales
INEC, Anuario de Estadísticas de Salud
Ministerio de Salud
CONADIS
Plan Nacional de Vacunación e Inmunización contra el COVID-19
Ministerio de Educación (MINEDUC) 
INEC, Encuesta
Nacional de Empleo, Desempleo y Subempleo (ENEMDU)
SENESCYT 
Encuesta Nacional Multipropósito TIC 
Ministerio de Gobierno
INPC
INEC, Atlas de violencia de género</t>
  </si>
  <si>
    <t>Acuerdo de límites internos
INEC, VII Censo de Población y VI de Vivienda
GADs Parroquiales de la Provincia del Cañar
MIDUVI
GADs Municipales de la provincia del Cañar
 SENESCYT
INEC, Anuario de Estadísticas de Salud
Plan Nacional de Desarrollo
MTOP
INEC, Anuario de entradas y salidas internacionales
DINAREN MAG, INFOPLAN, INAMHI, IGM, IG/EPN, IHD, CEC 2000
Proyecto Codesarrollo Cañar Murcia
SNGR
Empresa Eléctrica Azogues
CELEC- HIDROAZOGUES
ELECAUSTRO
Ministerio de Electricidad y Energía Renovable
Plan Vial Participativo de la Provincia de Cañar
ANT</t>
  </si>
  <si>
    <t>MAE, SENAGUA, MAG, INIAP</t>
  </si>
  <si>
    <t>MAG, AGROCALIDAD, INEC, SIG</t>
  </si>
  <si>
    <t>CEFAS, INEC</t>
  </si>
  <si>
    <t>MTOP, CONGOPE</t>
  </si>
  <si>
    <t>GAD MORONA SANTIAGO</t>
  </si>
  <si>
    <t>Reportes mensuales de avance de proyectos.</t>
  </si>
  <si>
    <t>ODDO</t>
  </si>
  <si>
    <t>Informe Semestral de Ejecución Presupuestaria y física de la inversión.</t>
  </si>
  <si>
    <t>En la actualización del PDOT</t>
  </si>
  <si>
    <t>Informes de ejecución presupuestaria</t>
  </si>
  <si>
    <t>Departamentos del GAD provincial</t>
  </si>
  <si>
    <t>Información generada por el GAD provincial, cantonales y parroquiales. 
Fuentes oficiales gubernamentales.</t>
  </si>
  <si>
    <t>Actas de asambleas parroquiaels y comunitarias</t>
  </si>
  <si>
    <t>Cédulas presupuestarias</t>
  </si>
  <si>
    <t>Reportes mensuales de la LOTAIP, rendición de cuentas</t>
  </si>
  <si>
    <t>Direcciones departamentales</t>
  </si>
  <si>
    <t>Agenda de Inclusión de Derechos para grupos de atención prioritaria de la provincia del Cañar.</t>
  </si>
  <si>
    <t>POA PDOT</t>
  </si>
  <si>
    <t xml:space="preserve">Eqs101: liderazgo y participación de mujeres rurales para la toma de decisiones 
Eqs102: escuela de formación popular en artes y oficios para mujeres rurales en la provincia del Azuay.
Eqs103: comunidades de equidad, hacia la eliminación de la violencia de género en contra de las mujeres en la provincia del Azuay.
Eqs104: reconocimiento de la realidad actual con enfoque de género "mujeres en cifras".
Eqs105: alimentación soberana para niños y adolescentes.
Eqs107: diálogos intergeneracionales jóvenes y espacio, público y comunitario.
Eqs107: diálogos intergeneracionales jóvenes y espacio, público y comunitario.
Eqs107: diálogos intergeneracionales jóvenes y espacio, público y comunitario. Eqs107: diálogos intergeneracionales jóvenes y espacio, público y comunitario. 
Pmt102: sistema de participación ciudadana y comunitaria en la provincia del Azuay
Pmt103: presupuestos participativos
Pmt104: relacionamiento territorial social
Pmt201: plataforma de gestión territorial-geo portal.
Pmt202: planificación institucional y proyectos estratégicos
Sys201: gestión ambiental institucional
Sys202: calidad ambiental provincial
Sys303: vinculación de sociedad y territorio para el impulso de la cultura y el turismo
Sys503: impulso de habilidades y capacidades de innovación y creatividad productiva
Sys504: fortalecimiento de las actividades agro-productivas y cadenas agropecuarias del Azuay
Sys505: acceso de productores a circuitos cortos de comercialización
Sys506: fortalecimiento de bienes característicos artesanales del Azuay
Sys509: políticas públicas a favor del fomento productivo y desarrollo económico de las familias campesinas
Sys510: fomento al emprendimiento y desarrollo de valor agregado en la economía de las familias campesina del Azuay </t>
  </si>
  <si>
    <t>LA CARTERA  VENCIDA DEBE SER DEPURADA</t>
  </si>
  <si>
    <t>A  TRAVEZ DEL CENTRO DE GESTION SOCIAL. UNIDAD ADSCRITA AL GAD PROVINCIAL DEL CAÑAR ART 249 COOTAD</t>
  </si>
  <si>
    <t>Proyectos administrados por la Coordinadora de Equidad Formación y Acción Social.
Capaciación, sensibilización y campañas sobre temas de prevención, derechos y atención a la violencia de género e intrafamiliar.</t>
  </si>
  <si>
    <t xml:space="preserve">CREDITO BANCA PUBLICA </t>
  </si>
  <si>
    <t>CELEC EP</t>
  </si>
  <si>
    <t>ASIGNACION NO REEMBOLSABLE BANCO DE DESARROLLO EMERGENCIA</t>
  </si>
  <si>
    <t>OTROS GADs</t>
  </si>
  <si>
    <t>CREDITO INTERNO CON BCO DESARROLLO</t>
  </si>
  <si>
    <t>ELECAUSTRO</t>
  </si>
  <si>
    <t>INGRESOS PROPIOS-AUTOGESTION</t>
  </si>
  <si>
    <t>VENTA DE BASES</t>
  </si>
  <si>
    <t>CERTIFICADO DE NO ADEUDAR AL GOBIERNO PROVINCIAL</t>
  </si>
  <si>
    <t>VENTAS DE PRODUCTOS Y MATERIALES</t>
  </si>
  <si>
    <t>SOLICITUD DE RECEPCION DE OBRAS POR CONTRATO</t>
  </si>
  <si>
    <t>REMATES DE BIENES Y ESPECIES</t>
  </si>
  <si>
    <t xml:space="preserve">REINTEGROS </t>
  </si>
  <si>
    <t xml:space="preserve">OTROS INGRESOS NO ESPECIFICADOS </t>
  </si>
  <si>
    <t>El plan anual de capacitación del año 2022 abarcó los siguientes temas: Gestión y manejo de proyectos y análisis de precios unitarios / Manejo de archivo y gestión documental / Sistemas de información geográfica (QGIS 3.22) / Administración de contratos, fiscalización de contratos, segumiento y control (Fase contractual) / Diseño y control de calidad de pavimentos flexibles / Estabilización de suelos / Normas técnicas para diseños hifraúlicos, diseños estructurales de vías y puentes / Desarrollo intermedio-avanzado de software en python / SQL intermedio-avanzado para análisis de datos / Certificación en ITIL Y COBIT / Metodologías ágiles para gestión de proyectos SCRUM / Seguridad de TI, conjunto de esrtrategias de ciberseguridad con prácticas de Ethical Hacking / Manejo, funcionamiento, recomendaciones de uso de los equipos de control de calidad ambiental, trabajos y operaciones /  Control en las fases de la contratación pública (preparatoria y precontractual) / Fundamentos de la contratación pública (ínfima cuantía) / AutoCAD / SIUA (Sistema único de información ambiental) / Manejo y gestión de desechos sólidos y prácticas de reciclaje / Primeros auxilios y técnicas de RCP / Manejo y gestión de desechos peligrosos.AM8</t>
  </si>
  <si>
    <t>Sistema de Gestión Empresarial ERP ODOO</t>
  </si>
  <si>
    <t>Azuadoc (e-Doc Manager)</t>
  </si>
  <si>
    <t>Sistema para planificar y utilizar alertas para sistematizar el mantenimiento preventivo y correctivo del parque automotor.</t>
  </si>
  <si>
    <t>Correo electrónico</t>
  </si>
  <si>
    <t xml:space="preserve">5.4. El plan anual de capacitación se culminó en noviembre del año 2022, por lo que no nos encontramos en ninguna de las etapas mencionadas. 10.1. Se realizaron acciones de socialización en territorio en los cantones para capacitar el uso del sistema de  gestión documental  Azuadoc (e-Doc Manager) </t>
  </si>
  <si>
    <t>El consorcio conformado por el GAD provincial del Cañar y los GADs parroquiales de Nazón, Jerusalén, Sageo y Turupamba a fin de que se gestionen de manera conjunta el ejercicio concurrente de la competencia de planificar, construir y mantener el sistema vial, dentro del marco de sus competencias, en beneficio de las comunidades y población que representan.</t>
  </si>
  <si>
    <t>Municipales y parroquias rurales</t>
  </si>
  <si>
    <t>SISTEMAS INFORMÁTICOS, GESTIÓN DE ARCHIVO, ACTUALIZACIÓN DE NORMATIVAS LEGALES, ELABORACIÓN DE PROYECTOS, DISEÑO DE SISTEMAS DE RIEGO , GOBERNABILIDAD Y PARTICIPACIÓN CIUDADANA, SEGURIDAD Y SALUD OCUPACIONAL</t>
  </si>
  <si>
    <t>YUPAC</t>
  </si>
  <si>
    <t>OLIMPO</t>
  </si>
  <si>
    <t xml:space="preserve">Control Interno y las Responsabilidades - Normas de Control Interno – Enfoque Administración Financiera - Análisis Financiero en el Sector Publico; Evaluación de la Planificación y del Presupuesto en el sector Publico - Modelamiento de procesos con Metodología – BPMN - BIZAI - Control en los Procesos para la Contratación de Bienes y Servicios Normalizados y no Normalizados - Control en los Procedimientos para la Contratación en Consultoría, Régimen Especial y Procedimientos Especiales - Control en la Gestión Vehicular en el Sector Publico; Taller de Relación para la Administración Pública con Énfasis en la Gestión Documental - Aplicación de ISO 27000 en la gestión de la Seguridad de la Información en la Administración Publica. </t>
  </si>
  <si>
    <t>Sistema de Gestión Empresarial Erp Olympo V8.1</t>
  </si>
  <si>
    <t>Quipux</t>
  </si>
  <si>
    <t>SIPLAN, Sistema para el manejo del presupuesto, seguimiento y control del POA</t>
  </si>
  <si>
    <t xml:space="preserve">El sistema de Gestion rempresarial ERP Olyumpo contien 12 modulos entre ellos: </t>
  </si>
  <si>
    <t>1.	Administración Financiera:
2.	Presupuesto
3.	Rol de Pagos
4.	Garantías
5.	Recaudación: Facturación
6.	Activos Fijos
7.	Gestión de inventarios
8.	Viáticos
9.	Control de Asistencias
10.	Vacaciones
11.	Salud y Seguridad Ocupacional
12.	Gestión de Vehículos</t>
  </si>
  <si>
    <t>Fondos propios</t>
  </si>
  <si>
    <t>Fondos Propios
Financiamiento BDE</t>
  </si>
  <si>
    <t>Para esto el GAD puso opción 7, pero ellos manejan una EP Agrozuay. 
Recursos propios</t>
  </si>
  <si>
    <t>Recursos de cooperantes</t>
  </si>
  <si>
    <t>recursos propios</t>
  </si>
  <si>
    <t>Aportes de GAD</t>
  </si>
  <si>
    <t>Aporte de GAD</t>
  </si>
  <si>
    <t>Convenios de delegación a GAD</t>
  </si>
  <si>
    <t xml:space="preserve">Fondos propios y créditos.
</t>
  </si>
  <si>
    <t xml:space="preserve">Fondos propios </t>
  </si>
  <si>
    <t>Recursos externos</t>
  </si>
  <si>
    <t>Fondos Propios</t>
  </si>
  <si>
    <t>Información continua para evidenciar a gestión
institucional ante los organismos de control</t>
  </si>
  <si>
    <t>Controlados los factores internos y externos que amenazan a la organización para el logro de los objetivos</t>
  </si>
  <si>
    <t>Activos protegidos y conservados de acuerdo a la normativa, controlado el acceso a la informacion</t>
  </si>
  <si>
    <t xml:space="preserve">Evitado los ataques cibernéticos y control de los accesos a la información </t>
  </si>
  <si>
    <t>Procesos de auditorias realizadas</t>
  </si>
  <si>
    <t xml:space="preserve">Talento Humano </t>
  </si>
  <si>
    <t>No se ha capacitado</t>
  </si>
  <si>
    <t>En secretaría general</t>
  </si>
  <si>
    <t>Talento Humano</t>
  </si>
  <si>
    <t xml:space="preserve">La Dirección de Secretaría General mantiene el sub proceso de Archivo Documental, área en la cual se encuentra el Archivo Centralizado Institucional. El Archivo centralizado y cronológico de la normativa local historícas y vigentes que se han emitido, se encuentra en el subproceso de Prosecretaria, de la Dirección de Secretaria General </t>
  </si>
  <si>
    <t>Talento Humano y Secretaría General</t>
  </si>
  <si>
    <t>No se ha realizado capacitaciones</t>
  </si>
  <si>
    <t>No existe temporalidad</t>
  </si>
  <si>
    <t>Depende de factores externos</t>
  </si>
  <si>
    <t>No existe</t>
  </si>
  <si>
    <t>No exite temporalidad</t>
  </si>
  <si>
    <t>2 AÑOS</t>
  </si>
  <si>
    <t>6 años</t>
  </si>
  <si>
    <t>10 meses</t>
  </si>
  <si>
    <t>El mapeo de actores permite conocer las relaciones sociopolíticas de los actores territoriales; la influencia que tienen en los espacios comunitarios, parroquiales, cantonales y provinciales; el tipo y estado de la relación que mantienen con el GPA, así como con otras instituciones y/u organizaciones presentes en el territorio; a su vez que se conocen características básicas de cada actor, el ámbito de influencia en que ejerce su liderazgo o su actoría social e incidencia política, y su ubicación, de manera que se cuentra con información georeferenciada en la provincia, que incide significativamente en la planeación estratégica para implementar políticas públicas, programas institucionales y proyectos de desarrollo territorial, que se encuentren acorde a las necesidades, realidades y perspectivas de los actores sociales de la provincia</t>
  </si>
  <si>
    <t>Mediante la ejecución de los procesos asamblearios (mecanismos de participación) desarrollados por el Gobierno Provincial del Azuay durante el periodo fiscal 2022, se fortaleció la relación interinstitucional con los 61 GADs Parroquiales y 15 GADs Municipales de la provincia, promoviendo la mancomunidad y reconociendo su autonomía frente a la toma de decisiones para la ejecución de programas y proyectos a desarrollarse en el territorio.
Como parte del fortalecimiento de los procesos de veeduría ciudadana en la provincia del Azuay, las asambleas de Planificación Participativa 2023 que se desarrollaron en el mes de septiembre del año 2022, constituyeron un mecanismo para la implementación de procesos de veeduría, a través de la elección del grupo gestor en cada uno de los territorios, siendo su principal rol el de veeduría, organización, ejecución y seguimiento de las acciones que desarrolla el gobierno local, el GPA y los compromisos ciudadanos en cada territorio.</t>
  </si>
  <si>
    <t>Mesas temáticas</t>
  </si>
  <si>
    <t>Se han ejecutado reuniones ampliadas entre ciudadanos y funcionarios, en el marco de las competencias del Gobierno Provincial del Azuay (GPA). Se desarrollaron asambleas parroquiales y cantonales, para lo que se brindó capacitación al equipo técnico de las distintas áreas operativas del GPA, para llevar a cabo los procesos asamblearios, en los que se abordó temas como: reforma a la ordenanza del sistema participación ciudadana del GPA, competencias de la institución y procesos de conformación de grupos gestores, como entes de veeduria ciudadana.</t>
  </si>
  <si>
    <t>Ejes: Asentamientos humanos, desarrollo economico, gestión ambiental, sistema politico institucional y sistema socio cultural, en el marco de las competencias del GPA</t>
  </si>
  <si>
    <t>Se coordino con el MAGAP y MAATE para la proporción de información como insumo para la elaboración del PDOT.Se coordinó con la Secretaría Nacional de Planificación y la SOT para el reporte del PDOT del Azuay.</t>
  </si>
  <si>
    <t>Matriz que contiente el N°, Nombres/Apellidos, Parroquia, Cargo, Celular, Oficina, Email</t>
  </si>
  <si>
    <t>La rendición de cuentas</t>
  </si>
  <si>
    <t xml:space="preserve">SE HA ORGANIZADO REUNIONES CON EL CPCCS </t>
  </si>
  <si>
    <t>GESTIÓN DE RIESGOS</t>
  </si>
  <si>
    <t>DESARROLLO PRODUCTIVO/ GESTION SOCIAL</t>
  </si>
  <si>
    <t>RIEGO Y DRRENAJE/ GESTION AMBIENTAL</t>
  </si>
  <si>
    <t>Socializaciones con organizaciones sociales sobre la gestión institucional</t>
  </si>
  <si>
    <t>Capacitación con la ciudadanía en temas de participación y control social</t>
  </si>
  <si>
    <t>Levantamiento de información territorial y vinculación de proyectos propuestos</t>
  </si>
  <si>
    <t>Programas, proyectos, convenios para la gestión de competencias</t>
  </si>
  <si>
    <t>LOTAIP - Rendición de Cuentas</t>
  </si>
  <si>
    <t>Asambleas Provinciales Asambleas Parroquiales y Cantonales Mingas de Proyectos ejecutados con recursos del GPANA</t>
  </si>
  <si>
    <t>Suscripción de Convenios con Instituciones de Educación Superior</t>
  </si>
  <si>
    <t>Sistema Institucional de seguimiento de trámites "Azuadoc</t>
  </si>
  <si>
    <t>Capacitación a las organizaciones de gestores territoriales en la provincia del Azuay para brindar información sobre la implementación de mecanismos de veeduría y control social.
Capacitación y asesorameinto a los GADs cantonales y parroquiales en la construcción de ordenanzas y resoluciones vinculadas al sistema de participación ciudadana.</t>
  </si>
  <si>
    <t>Actas de asambleas</t>
  </si>
  <si>
    <t>Seguimiento Intranet</t>
  </si>
  <si>
    <t>PARTICIPACIÓN CIUDADANA, PLATAFORMA TECNOLOGICA AMIGABLE CON LA CIUDADANÍA, EFICIENCIA DE LAS POLITICAS PUBLICAS DIRIGIDAS A LA POBLACIÓN  CON EFICIENCIA NE LA GESTION PÚBLICA, FORTALECER LA TRANSPARENCIA, MODERNIZACIÓN DE LA GESTIÓN PÚBLICA., INNOVACIÓN</t>
  </si>
  <si>
    <t>SIL</t>
  </si>
  <si>
    <t>Sistemas informáticos, personal idóneo para sistematización de procesos.</t>
  </si>
  <si>
    <t>02</t>
  </si>
  <si>
    <t>09</t>
  </si>
  <si>
    <t>12</t>
  </si>
  <si>
    <t>20</t>
  </si>
  <si>
    <t>24</t>
  </si>
  <si>
    <t>www.eloro.gob.ec</t>
  </si>
  <si>
    <t>Anualmente se realiza la evaluación al PDOT del GAD Provincial, así como a los demás instrumentos de planificación como son el Plan Estratégico Institucional y Plan Operativo Anual.
El monitoreo a dichos planes se realiza con periodicidad mensual por parte de cada Dirección poseedora de información, y desde la Dirección de Planificación se realiza seguimientos y evaluaciones con periodicidad trimestral.</t>
  </si>
  <si>
    <t>11</t>
  </si>
  <si>
    <t>LOJA</t>
  </si>
  <si>
    <t>Se realiza una evaluación anual del cumplimiento de metas y de ejecución presupuestaria y se lo pone en conocimiento del Consejo Provincial</t>
  </si>
  <si>
    <t>Informes de Administración</t>
  </si>
  <si>
    <t>RP-RDE-68-2019</t>
  </si>
  <si>
    <t>ZAMORA CHINCHIPE</t>
  </si>
  <si>
    <t>Seguimiento y evaluación del Plan Operativo Anual y de los Proyectos de Inversión de manera trimestral y anual</t>
  </si>
  <si>
    <t>Trimestral y anual</t>
  </si>
  <si>
    <t>PDyOT anterior
INEC 2010, CONALI 2018; IGM 2011; SIN 2018; PLANIFICA ECUADOR
Mesas territoriales</t>
  </si>
  <si>
    <t>PDyOT anterior
MAGAP 2018; IGM 2011; PLANIFICA ECUADOR; Banco Central del Ecuador
Mesas territoriales
Ministerio de Agricultura y Ganaderia</t>
  </si>
  <si>
    <t>PDyOT anterior
Ministerio de Educación
INEC 2010, ENEMDU 2018; Ministerio de Salud Publica 2020; Dinased 2020; Banco central del Ecuador 2020
Mesas territoriales</t>
  </si>
  <si>
    <t>PDyOT anterior
Encuesta de Superficie y Producción agropecuaria Continua ESPAC 2020
Ministerio de Agricultura y Ganaderia</t>
  </si>
  <si>
    <t>PDyOT anterior
Mesas territoriales
BanEcuador-2020
Planifica Ecuador</t>
  </si>
  <si>
    <t>* Ministerio del Ambiente Agua y Transición Ecológica
* Servicio Nacional de Gestión de Riesgos y Emergencias
* Instituto Nacional de Estadísticas y Censos
* ONGs</t>
  </si>
  <si>
    <t xml:space="preserve">Página web institucional y solicitud directa a la institución </t>
  </si>
  <si>
    <t>* Ministerio de Agricultura y ganadería
* Instituto Nacional de Estadísticas y Censos
* Universidades locales</t>
  </si>
  <si>
    <t>* Instituto de Patrimonio Cultural
* Instituto Nacional de Estadísticas y Censos
* Ministerio de Salud
* Ministerio de Educación
* ONGs</t>
  </si>
  <si>
    <t>* Instituto Nacional de Estadísticas y Censos
* Ministerio de Transporte y Obras Públicas
* Instituto Geográfico Militar
* ONGs
* Academia</t>
  </si>
  <si>
    <t>* Secretaría Nacional de Planificación
* Información propia
* ONGs</t>
  </si>
  <si>
    <t>19</t>
  </si>
  <si>
    <t>Dirección de Gestión Ambiental del GAD Provincial de Zamora Chinchipe</t>
  </si>
  <si>
    <t xml:space="preserve">Solicitud de información a las diferentes direcciones y empresas públicas del GAD Provincial de Zamora Chinchipe/ Información en físico y digital </t>
  </si>
  <si>
    <t>Empresa Pública AGROPZACHIN, Unidad de Turismo y Dirección de Riego y Drenaje del GAD Provincial de Zamora Chinchipe</t>
  </si>
  <si>
    <t>Solicitud de información a las diferentes direcciones y empresas públicas del GAD Provincial de Zamora Chinchipe/Información en físico y digital</t>
  </si>
  <si>
    <t>Dirección de Gestión Social, Turismo e Interculturalidad del GAD Provincial de Zamora Chinchipe</t>
  </si>
  <si>
    <t>Dirección de Obras Públicas del GAD Provincial de Zamora Chinchipe</t>
  </si>
  <si>
    <t xml:space="preserve"> Solicitud de información a las diferentes direcciones y empresas públicas del GAD Provincial de Zamora Chinchipe/Información en físico y digital</t>
  </si>
  <si>
    <t>Dirección de Planificación del GAD Provincial de Zamora Chinchipe</t>
  </si>
  <si>
    <t>INEC, MSP, MAGAP, BANCO CENTRAL, MINTUR, PDYOT 2019, GADPEO</t>
  </si>
  <si>
    <t>SIGAD - SOT - INFORMES INTERNOS - SIL</t>
  </si>
  <si>
    <t>Reportes de cumplimiento de metas de las unidades operativas de la institución</t>
  </si>
  <si>
    <t>página web institucional</t>
  </si>
  <si>
    <t>Ficha: Evaluación Anual de Proyecto</t>
  </si>
  <si>
    <t>Fortalecimiento de la Seguridad a Nivel Provincial</t>
  </si>
  <si>
    <t>Plan de Desarrollo y ordenamiento territorial</t>
  </si>
  <si>
    <t>Secretaria de atencion prioritaria y desarrollo social</t>
  </si>
  <si>
    <t>Cedulas presupuestarias</t>
  </si>
  <si>
    <t>Información propia del GAD</t>
  </si>
  <si>
    <t>PLAN VIAL</t>
  </si>
  <si>
    <t>Plan Provincial de Riego</t>
  </si>
  <si>
    <t>PLAN TURISTICO</t>
  </si>
  <si>
    <t>PDOT provincial</t>
  </si>
  <si>
    <t>Plan Vial Provincial</t>
  </si>
  <si>
    <t>Plan de cambio climático
Ordenanza para la regulación, control y seguimiento ambiental en la provincia de Loja</t>
  </si>
  <si>
    <t>Agenda productiva</t>
  </si>
  <si>
    <t xml:space="preserve"> Plan Plurianual y Plan Operativo Anual</t>
  </si>
  <si>
    <t>Ordenanza del Sistema de Participaciòn Ciudadana</t>
  </si>
  <si>
    <t>Si se llevó a cabo un proceso de presupuesto participativo para el periodo 2022, sin embargo no se emitió PPL</t>
  </si>
  <si>
    <t>Construcción y Mantenimiento en Edificios Institucionales para Mantener la Operatividad y Funcionalidad de los mismos.
Implementación del Plan de Desarrollo y Ordenamiento territorial
Cooperación para la Atención del Ciclo de Vida Desarrollo Integral
Bienestar y salud para El Oro
Juventud, innovación y liderazgo
Soy Equidad e Igualdad
Atencion a la población en Movilidad Humana
Proyecto BANANITO RICO
Implementación de Programas Sostenibles de Seguridad Alimentaria
El Oro creativo, artístico, cultural y deportivo
Construcción del Poder Popular
Brigadas de Protección y Bienestar Animal
Regulación y control local de actividades, proyectos y obras según competencias AAAr
Fortalecimiento de la vialidad e infraestructura comunitaria y deportiva, a través de convenios con GADs parroquiales, municipales y otras instituciones.
Mejoramiento de la conectividad agropecuaria para fortalecer el sistema agroindustrial de la pequeña, mediana empresa y microempresa ubicada en la Provincia de El Oro
Potencialización del Sector Pesquero Artesanal y Acuícola de la Provincia de El Oro
Fortalecimiento y transferencia de tecnología agropecuaria desarrollada en la Granja Experimental La Cuca para los sectores productivos de la provincia de El Oro</t>
  </si>
  <si>
    <t>INCENTIVOS TRIBUTARIOS, CONDONACIÓN DE INTERES</t>
  </si>
  <si>
    <t>CRISIS ECONOMICA, EL SECTOR PRODUCTIVO SE HA ENCONTRADO EN INCOVENINTES, YA QUE NO SE RESPETA EL PRECIO OFICIAL</t>
  </si>
  <si>
    <t>Impulso a la igualdad de género y promoción de derechos en la provincia de Loja.
Cooperación Interinstitucional para el abordaje de la violencia de género en la Provincia de Loja.
Atención integral, protección y restitución de derechos a Grupos Prioritarios de la provincia de Loja.
Dinamización de la Economía Social, Solidaria e Innovadora.
Fomento del sentido de Identidad Cultural en la Provincia de Loja.
Apoyo tecnológico a jóvenes innovadores de la Provincia de Loja.</t>
  </si>
  <si>
    <t>Suplemento del Registro Oficial No. 149 del 23 de diciembre de 2013</t>
  </si>
  <si>
    <t>Discapacidades, Adulto Mayor, Genero, Niños ,Niñas y Adolescentes, Emprendimientos, Nacionalidades y Pueblos, Alcoholicos y Drogadictos</t>
  </si>
  <si>
    <t xml:space="preserve">Comunicaciones enviadas con los Gads, y a proveedores a fin de que liquiden y cumplan sus obligaciones, para la firma de nuevos convenios. </t>
  </si>
  <si>
    <t>Recursos Fiscales generados por las Instituciones</t>
  </si>
  <si>
    <t>Recursos Provenientes de Preasignaciones</t>
  </si>
  <si>
    <t>Préstamos Internos</t>
  </si>
  <si>
    <t>002 Auto gestión</t>
  </si>
  <si>
    <t>302 Créditos</t>
  </si>
  <si>
    <t>MTOP Proy:Asfaltado de dos vías y construcción de 5 puentes en la Provincia</t>
  </si>
  <si>
    <t>STCTEA: Construcción a Nivel de Asfalto de la Via Paquisha-Nuevo Quito Cisam.Conguime-Canton Paquisha Prov. De Zamora Chinchipe ABSCISA 1+600</t>
  </si>
  <si>
    <t>Financimiento Equipo Caminero, Mejoramiento, Mantenimiento y Apertura Red Vial CREDITO BEDE nro. 55701</t>
  </si>
  <si>
    <t>MIESS.- Proyecto Ninos.niñas y Adolescentes</t>
  </si>
  <si>
    <t>Donaciones de Capital del Sector Privado Financiero CONVENIO Programa Naciones Unidas</t>
  </si>
  <si>
    <t>Articular la gestion y Administrar mancomunadamente las 2.658.04 hectáreas del Bosque Petrificado de Puyango ubicado en Loja y El Oro</t>
  </si>
  <si>
    <t>Vialidad y turismo</t>
  </si>
  <si>
    <t>Loja y Zamora</t>
  </si>
  <si>
    <t>NORMA TECNICA DE PLANIFICACION DE TALENTO HUMANO, ORDENANZA PROVINCIAL, METODOLOGIA DE LA PLANIFICACIÓN DE TALENTO HUMANO, MOVIMIENTOS DE PERSONAL, DESVINCULACIONES, SUPRESIONES DE PUESTOS, COMPRAS DE RENUNCIAS Y SU FUNCIONAMIENTO, SEGURIDAD Y SALUD OCUPACIONAL, PROCESOS DE COMPRAS PUBLICAS</t>
  </si>
  <si>
    <t>S.F.G PROV</t>
  </si>
  <si>
    <t xml:space="preserve">Impulsar a mantener caminos en niveles que permitan la circulación vehicular duranta todas las épocas del año, garantizando una adecuada articulación en la comunicación, un óptimo flujo económico, y realizar el mantenimiento vial dentro de sus respectivas jurisdicciones que conforman el consorcio.      
A través de la mancomunidad  se trabaja en la recuperación y conservación de los recursos naturales, paleontológicos y culturales; y, el mantenimiento de un ambiente sostenible del BPP.
</t>
  </si>
  <si>
    <t>15 GAD municipales de la provincia de Loja y 78 GAD parroquiales de la provincia de Loja</t>
  </si>
  <si>
    <t>Protocolo institucional, Manteniemiento de vias Asfaltadas, Licencias de riesgos radioactivos, Salud emocional, Promoción forestal, Jardines y áreas verdes
Electricidad básica, Emprendimiento de pequeños negocios, Procesos contencioso administrativo, Prevención de riesgos laborales, Riesgos de la construcción
Planificación de talento humano</t>
  </si>
  <si>
    <t>ESIGEF</t>
  </si>
  <si>
    <t>Gestión del talento humano (GTH)</t>
  </si>
  <si>
    <t>Control y seguimiento documental (CONSEDOC)</t>
  </si>
  <si>
    <t>Planificacióm operativa anual</t>
  </si>
  <si>
    <t>Control y seguimiento de documentos (Consedoc)
https://prefecturaloja.gob.ec/consedocweb/</t>
  </si>
  <si>
    <t>Página web
https://intranet.prefecturaloja.gob.ec/</t>
  </si>
  <si>
    <t>Ecofactura
https://ecofactura.ec/</t>
  </si>
  <si>
    <t>Involucramiento político y social frente a la consecución de recursos extrapresupuestario y ejecución de proyectos</t>
  </si>
  <si>
    <t>1. Vialidad
2. Gestión del Turismo</t>
  </si>
  <si>
    <t>Vialidad: GAD Provincial de Loja, GAD Provincial de Morona Santiago, GAD Municipal de El Pangui, GAD Municipal de Nangaritza, GAD Municipal de Yantzaza, GAD Municipal de Palanda, GAD Municipal de Chinchipe, GAD Municipal de Paquisha, GAD Municipal de Yacuambi, GAD Municipal de Zamora, GAD Municipal de Centinela del Cóndor
2. Turismo: GAD Provinciales Zona 7</t>
  </si>
  <si>
    <t>Gestión Pública, Servicio al Cliente y Actualización de la Normativa</t>
  </si>
  <si>
    <t>INFO COM</t>
  </si>
  <si>
    <t>SGD, ROUNDCUBE WEBMAIL</t>
  </si>
  <si>
    <t>SISTEMA INTEGRADO DE GESTION DE PROYECTOS</t>
  </si>
  <si>
    <t>Recursos fiscales</t>
  </si>
  <si>
    <t>Recursos Fiscales;
Prestamos internos;
Recursos Provenientes de Preasignaciones</t>
  </si>
  <si>
    <t>Recursos Fiscales;
Recursos Provenientes de Preasignaciones</t>
  </si>
  <si>
    <t>Recursos Fiscales;
Recursos Fiscales generados por las instituciones</t>
  </si>
  <si>
    <t>Recursos Fiscales</t>
  </si>
  <si>
    <t>Ordenaza</t>
  </si>
  <si>
    <t>Recursos Gobierno Provincial de Loja</t>
  </si>
  <si>
    <t>Recursos Gobierno Provincial de Loja y autogestión</t>
  </si>
  <si>
    <t>Cootad</t>
  </si>
  <si>
    <t>Orgánico Funcional</t>
  </si>
  <si>
    <t>Orgánico funcional</t>
  </si>
  <si>
    <t>Recursos públicos</t>
  </si>
  <si>
    <t>Reducir o mitigar el impacto de riesgos institucionales</t>
  </si>
  <si>
    <t>Regular la administración, utilización, manejo y control de los bienes e inventarios de propiedad del Gobierno Provincial de Loja</t>
  </si>
  <si>
    <t xml:space="preserve">Facilitar la efectiva participación ciudadana en la toma de decisiones de interés general, fiscalización y libre acceso a la información. </t>
  </si>
  <si>
    <t>Determinar los niveles de eficacia, eficiencia y efectividad de la inversión pública del Gobierno Provincial de Loja.</t>
  </si>
  <si>
    <t>FUNDAMENTOS DE CONTRATACIÓN PÚBLICA</t>
  </si>
  <si>
    <t>SECRETARIA GENERAL SOCIALIZA LA NORMATIVA (RESOLUCIONES - ORDENANZAS - REGLAMENTOS, ETC) A TRAVEZ DE COMUNICADOS CIRCULARES A TODAS LAS DIRECCIONES DE LA INSTITUCIÓN</t>
  </si>
  <si>
    <t>Compras Públicas, Fiscalización, Administración, Gestión Ambiental, Riego, Desarrollo Productivo, Planificación y Presupuesto, Participación Ciudadana.</t>
  </si>
  <si>
    <t>Sin capacitación</t>
  </si>
  <si>
    <t>8 años</t>
  </si>
  <si>
    <t>5 años</t>
  </si>
  <si>
    <t>Programa semanal de prefectura informa a nivel Provincial</t>
  </si>
  <si>
    <t xml:space="preserve">Hemos promovido a traves de espacios de talleres, charlas, asistencias técnicas  y  Escuelas de Formación Ciudadana, temas de mecanismos de Control Social, Mecanismos de Participación Ciudadana, Prevención de violencia basada en génro (intra familiar), Democracia, Procedimiento, Autoestima, y ley de Comunas, Brindamos asistencias técnicas a las autoridades y fincionarios de los GAD Rurales en las leyes del COOTAD, elaboración de Resoluciones que regulan a los SPC y  procesos </t>
  </si>
  <si>
    <t xml:space="preserve">Ley de Procedimiento Parlamentario
Roles y Funciones de los Sistemas de Partición Ciudadana
Leyes de COOTAD, PARTICIPACIÓN CIUDADANA Y CONTROL SOCIAL, CONSTITUCIÓN, FINANZAS PÚBLICAS Y CODIGO DE LA DEMOCRACIA </t>
  </si>
  <si>
    <t>Eje vial para el desarrollo económico y productivo de la Región Sur del Ecuador (El Oro - Loja - Zamora)</t>
  </si>
  <si>
    <t>Convenios para asfaltados de vialidad urbana-rural y para ejecutar proyectos sociales</t>
  </si>
  <si>
    <t>Aeropuerto Regional, Vialidad Estatal,Infraestructura educativa, Infraestructura de deporte, Donacion de vehículos para la seguridad</t>
  </si>
  <si>
    <t>Se encuentra los actores identificados por cantón, parroquia, nombre, razón social/organización, dignidad, teléfono y correo electrónico</t>
  </si>
  <si>
    <t>Rendición de cuentas; Audiencias Públicas; Presupuesto Participativo; Consejo Provincial de Planificación; libre Acceso a la Información Pública</t>
  </si>
  <si>
    <t>Fortalecimiento local de la transparencia y rendición de cuentas - una ciudad vibrante construye una democracia vibrante; Dominio en procesos institucionales; sentido de pertinencia a la función pública; capacidades para la innovación y creación de valor; Capacidades para el desempeño laboral.</t>
  </si>
  <si>
    <t>Diagnóstico y Propuesta</t>
  </si>
  <si>
    <t>No se pudo articular</t>
  </si>
  <si>
    <t>Rendición de Cuentas y Presupuesto Participativo</t>
  </si>
  <si>
    <t xml:space="preserve">No aplica </t>
  </si>
  <si>
    <t>Grupos de Atención Prioritaria, Riego y Drenaje, Vialidad, Turismo, Gestión Ambiental, Agroproducción</t>
  </si>
  <si>
    <t>El empoderamiento de la ciudadania de ejercer participacion ciudadana en la gstión pública
Ampliar la infraestructura tecnológica</t>
  </si>
  <si>
    <t>Página web institucional</t>
  </si>
  <si>
    <t>Política pública de Gobierno Abierto para implementarla a través de una ordenanza provincial; innovación de tecnología</t>
  </si>
  <si>
    <t>LOTAIP, CPCCS</t>
  </si>
  <si>
    <t>Falta de comunicación</t>
  </si>
  <si>
    <t>Falta en toma de decisiones</t>
  </si>
  <si>
    <t>Conformar las Asambleas Ciudadanas, implementar y ejecutar un Sistema de Información Local y el Gobierno por Resultados</t>
  </si>
  <si>
    <t>06</t>
  </si>
  <si>
    <t>CHIMBORAZO</t>
  </si>
  <si>
    <t>MAE, MAG, SENAGUA, SNP, HGADPCH</t>
  </si>
  <si>
    <t>MAG, MIPRO, BANCO CENTRAL, SNP, HGADPCH</t>
  </si>
  <si>
    <t>MIES, SENPLADES, MSP, MEC, SNP, HGADPCH</t>
  </si>
  <si>
    <t>MAG, MTOP, EERSA, TELECOM, SNP, HGADPCH</t>
  </si>
  <si>
    <t>HGADPCH</t>
  </si>
  <si>
    <t xml:space="preserve">Se realizan actas de socializacion en cada uno de los territorios para la intervencion, se realiza el reporte de información de avance financiero de los diferentes </t>
  </si>
  <si>
    <t>MAE, MAG, BANCO CENTRAL, MTOP, HGADPCH</t>
  </si>
  <si>
    <t>MAE, MTOP, IGM, HGADPCH, SNP</t>
  </si>
  <si>
    <t>Ordenanza actualización del PDOT</t>
  </si>
  <si>
    <t>Ordenanza, aprobación Plan Vial Quinquenal</t>
  </si>
  <si>
    <t>Conservación y restauración de los Ecosistemas Páramos y Bosques en la provincia de Chimborazo</t>
  </si>
  <si>
    <t>Ordenanza que regula los procesos relacionados con la Prevención, Regularización, Control y Seguimiento de la Calidad Ambiental de la provincia de Chimborazo</t>
  </si>
  <si>
    <t>Ordenanza para fortalecer la producción y el emprendimiento de la Provincia de Chimborazo</t>
  </si>
  <si>
    <t>Ordenanza que promueve las actividades culturales, turísticcas y sociales en commemoración de los carnavales más ceranos al sol en la provincia de Chimborazo</t>
  </si>
  <si>
    <t>Ordenanza del sistema de participación ciudadana</t>
  </si>
  <si>
    <t>Reforma a la ordenanza 001-2021, Junio mes artístico cultural; por aiversaario de creación de la Provincia de Chimborazo, sustituyendo a la expedida el 11 de marzo de 1997</t>
  </si>
  <si>
    <t>Patronato, Gestión Social, Fomento Productivo ($ 2.530.840,05)</t>
  </si>
  <si>
    <t>Banco de Desarrollo del Ecuador B.P</t>
  </si>
  <si>
    <t xml:space="preserve">De Alcabalas </t>
  </si>
  <si>
    <t>Contribución sistema de riego</t>
  </si>
  <si>
    <t xml:space="preserve">Permisos, Licencias y Patentes </t>
  </si>
  <si>
    <t>Conveno</t>
  </si>
  <si>
    <t xml:space="preserve">Convenio </t>
  </si>
  <si>
    <t>NO SE HA GENERADO MANCOMUNIDAD</t>
  </si>
  <si>
    <t>mejor covertura y efectividad de sistemas de información</t>
  </si>
  <si>
    <t>SISTEMA FINANCIERO SINFO-FACTURACION ELECTRÓNICA</t>
  </si>
  <si>
    <t>SISTEMA SINFO Y SISTEMA DE TALENTO HUMANO</t>
  </si>
  <si>
    <t>SISTEMA DE GESTION DOCUMENTAL QUIPUX</t>
  </si>
  <si>
    <t>SISTEMA SINFO, SISTEMA GEOVISOR</t>
  </si>
  <si>
    <t>SISTEMA DE GESTION AMBIENTAL, SISTEMA DE ADMINISTRACION DE TALLERES ERP, SISTEMA DE RECAUDACIONES, SISTEMA DE REGISTROS EVENTUALES</t>
  </si>
  <si>
    <t>MESA DE AYUDA CORREO INST.</t>
  </si>
  <si>
    <t>LOTAIP WEB INSTITUCIONAL</t>
  </si>
  <si>
    <t>SINFO FACTURACION</t>
  </si>
  <si>
    <t>Pregunta 5.- LA INSTITUCION  NO TIENE DEFINIDO UN SISTEMA DE CAPACITACION PERO IMPLEMENTA ANUALMENTE PROGRAMAS DE CAPACITACION INTERNA POR MEDIO DE INSTITUCIONES DE APOYO COMOMO LA CONTRALORIA ,CERTIFICADO DE OPERADORES DEL SISTEMA NACIONAL DE CONTRATACIÓN PÚBLICA, PROYECTO APLICADO AL CONTROL APLICADO DE PROYECTOS</t>
  </si>
  <si>
    <t>a tiempo</t>
  </si>
  <si>
    <t xml:space="preserve"> a tiempo</t>
  </si>
  <si>
    <t xml:space="preserve">La capacitacion lo realiza constantemente de acuerdo a los periodos entregados por la contraloria area de capacitación </t>
  </si>
  <si>
    <t xml:space="preserve">Compras Publicas, Control interno, Marco Logico, Resolucion de Conflictos y otros </t>
  </si>
  <si>
    <t xml:space="preserve">El proceso de socializacion intervienen actores del territorio se conforman en asanbleas ciudadanas en cada canton y parroquia quienes son lo veedores y facilidatores de los procesos en el territorio   </t>
  </si>
  <si>
    <t>PROCESOS ADJETIVOS DE APOYO GESTION DE SECRETARIA GENERAL -ARCHIVO CENTRAL</t>
  </si>
  <si>
    <t xml:space="preserve">DENTRO DEL DOCUMENTO SE PUEDE ENCONTRAR LA SISTEMATIZACIÓN DE TODOS LOS ACTORES SOCIALES COMO AUTORIDADES A NIVEL PROVINCIAL Y NACIONAL 
ASÍ COMO LOS PRINCIPALES ACTORES QUE CONFORMAN LOS EJES DE AGUA Y AMBIENTE; PRODUCTIVIDAD Y EMPLEO Y FAMILIA Y CIUDADANÍA 
SE ENCUENTRA NOMBRES, CARGO, TELÉFONO, CORREO ELECTRÓNICO E INSTITUCIÓN A LA QUE PERTENECEN </t>
  </si>
  <si>
    <t>CONFORMACIÓN DE LOS REPRESENTANTES DE LOS EJES</t>
  </si>
  <si>
    <t>DENTRO DEL GAD PROVINCIAL SE HAN FOMENTADO TEMAS RELACIONADOS AL GÉNERO, AL LIDERAZGO, LA PARTICIPACIÓN CIUDADANA, CAMPAÑAS DE 
CONCIENTIZACIÓN DE LOS DERECHOS DE LAS PERSONAS CON DISCAPACIDAD, MECANISMOS DE PARTICIPACIÓN CIUDADANA, CUIDADO DEL AGUA, PRESERVACIÓN 
DEL MEDIO AMBIENTE, PRESUPUESTOS PARTICIPATIVOS.</t>
  </si>
  <si>
    <t>SISTEMA PARTICIPACION CIUDADANA</t>
  </si>
  <si>
    <t>EL SISTEMA DE MEDICIÓN DE LA PARTICIPACIÓN CIUDADANA DENTRO DE LA PREFECTURA</t>
  </si>
  <si>
    <t>facultativo intervencion por patronato</t>
  </si>
  <si>
    <t>Código de Etica</t>
  </si>
  <si>
    <t>Existe equipo multidiciplinario para el control interno</t>
  </si>
  <si>
    <t>SISTEMA QUIPUX</t>
  </si>
  <si>
    <t>sistema gestion antisoborno iso 37001</t>
  </si>
  <si>
    <t>Referente a los ambitos de su competencia exclusivas</t>
  </si>
  <si>
    <t>Referente a competencias similares</t>
  </si>
  <si>
    <t>En el diagnostico se crearon las mesas de genero y salud competencias concurentes</t>
  </si>
  <si>
    <t>Sistema de participación ciud.</t>
  </si>
  <si>
    <t>Reg. Oficial Nro.639- lunes 13 de febrero 2012. A Nivel Provincial exite la Ordenanza par el cobros y tasas de contribuciones mentenimiento</t>
  </si>
  <si>
    <t>QUIPUX, WEB INSTITUCIONAL</t>
  </si>
  <si>
    <t>SE IMPARTIERON CAPACITACIONES SOBRE EL PROCESO DE PARTICIPACIÓN CIUDADANA ENMCARDADO EN EL NUEVO MODELO DE GESTIÓN QUE  LA PREFECTURA DE CHIMBORAZO IMPLEMENTO DESDE EL 2019, TAMBIEN SE DIERON A CONOCER LOS MECANISMOS DE PARTICIPACIÓN CIUDADANA Y 
DERECHOS A LOS QUE LA CIUDADANIA TIENEN TOTAL APERTURA DENTRO DE LA INSTITUCIÓN PARA PARTICIPAR ACTIVAMENTE.</t>
  </si>
  <si>
    <t>Desarrollo de la base de diagnóstico, propuesta y modelo de gestión</t>
  </si>
  <si>
    <t xml:space="preserve"> GAD Provincial de Cañar
Constitución Política de la República del Ecuador
Código Orgánico de Organización Territorial, Autonomía y Descentralización
Código Orgánico de Planificación y Finanzas Públicas
Ley Orgánica de Ordenamiento Territorial, Uso y Gestión del Suelo
Ley Orgánica del Consejo de Participación Ciudadana y Control Social
Ley Orgánica de Participación Ciudadana
Código Orgánico Ambiental
Ley Orgánica de Transparencia y Acceso a la Información Pública
Ley de Gestión Ambiental
Código Orgánico de la Producción, Comercio e Inversiones
Ley Orgánica de Garantías Jurisdiccionales y Control Constitucional
Ley del Deporte, Educación Física y Recreación
Ley Orgánica de Educación Superior
Ley Orgánica de los Consejos Nacionales para la Igualdad
Reglamento a la Ley de Seguridad Pública y del Estado
Norma técnica para la creación, consolidación y fortalecimiento de los sistemas de información local
ODS
Plan Nacional de Desarrollo
Lineamientos para hacer frente a la pandemia originada 
por la COVID-19</t>
  </si>
  <si>
    <t>Falta de aplicación por parte del GADPMS a las directrices emandas por la SNP. No hay una coodrinación entre los diferentes departamentos del GAD para la recopilación de información y el control de los programas y proyectos, actualmente se está desarrollando un sistema que permita dar el seguimiento a través del avance físico de las direcciones correspondientes.</t>
  </si>
  <si>
    <t>No tienen plan de acción. En el caso del GADP Pichincha el sistema de información local está contenido en el Sistema de Información Territorial. Los componentes referidos se encuentran en la página web institucional https://www.pichincha.gob.ec/, aún cuando no están agrupados en cada uno de los tres componentes del SIL implícitamente los temas desagregados se encuentran a disposición de la ciudadanía de esta manera (Componente territorial: http://sitp.pichincha.gob.ec/vgeovisor/; http://sitp.pichincha.gob.ec/sitp/index.php; 
Componente de atención ciudadana: https://www.pichincha.gob.ec/index.php/component/rsform/form/64:no-title?Itemid=437; https://www.pichincha.gob.ec/index.php?option=com_rsform&amp;view=rsform&amp;formId=44; https://www.pichincha.gob.ec/index.php/component/rsform/form/63:no-title?Itemid=437; http://sitp.pichincha.gob.ec/catastros/; https://peajespichincha.ec/pages/inic/sgk_login_c.aspx; http://sitp.pichincha.gob.ec/repositorio/; http://ambiente.pichincha.gob.ec/ambiente_temp/login/index.php; http://ambiente.pichincha.gob.ec/ambiente_temp/denuncias/registro.php; 
Componente Administrativo Financiero: https://www.pichincha.gob.ec/index.php/transparencia; https://odoo.pichincha.gob.ec/web</t>
  </si>
  <si>
    <t>No tienen plan de acción</t>
  </si>
  <si>
    <t>Reporte del índice de cumplimiento de metas y reporte de desempeño institucional.</t>
  </si>
  <si>
    <t xml:space="preserve">* INEC  * Ministerio de Educación * Ministerio de Salud  * Ministerio del Interior </t>
  </si>
  <si>
    <t>PDYOT Ordenanza Actualización del Plan de Desarrollo 2025</t>
  </si>
  <si>
    <t>No es competencia</t>
  </si>
  <si>
    <t>Se desconocen las razones</t>
  </si>
  <si>
    <t>ORDENANZA DE CREACIÓN Y FUNCIONAMIENTO DEL MEDIO PÚBLICO DE CARÁCTER OFICIAL "COTOPAXI", DEL GADPC</t>
  </si>
  <si>
    <t>PROMOCIÓN Y PATROCINIO DEL DEPORTE RECREATIVO EN EL ÁREA RURAL DE LA PROVINCIA DE COTOPAXI, ORDENANZA PARA LA PROMOCIÓN Y PATROCINIO DE LAS ARTES Y CULTURAS DE LA PROVINCIA DE COTOPAXI</t>
  </si>
  <si>
    <t>No cuenta con PEI porque se ha utilizado como referencia principal al Plan de Gobierno y Plan de Desarrollo y Ordenamiento Territorial</t>
  </si>
  <si>
    <t>La resolución no tiene número</t>
  </si>
  <si>
    <t>La Ordenanza fue emitida en administración anterior</t>
  </si>
  <si>
    <t>La resolución de aprobación del Plan Estratégico es de fecha 13 de marzo de 2023.</t>
  </si>
  <si>
    <t>Informe a Prefecto y Organo Legislativo En el caso de Reformas que involucren cambio de un programa a otro se realiza la reforma del Presupuesto y POA una vez al año</t>
  </si>
  <si>
    <t>Recursos propios( alcabalas, especies valoradas, intereses por mora, incumplimiento de contratos, levantamiento de textos)</t>
  </si>
  <si>
    <t>La contribución especial para mantenimiento vial no se ha cobrado todavía. Existe autorización del Consejo para suspender hasta el año 2023.</t>
  </si>
  <si>
    <t xml:space="preserve">Pregunta 6.2 el valor considerado en este item es el valor general por contribuciones y tasas no esta discriminado el valor especifico de ingreso por concepto de contribucion vial </t>
  </si>
  <si>
    <t>Pregunta 12. Se aclara que en el grupo 19referente a otros ingresos, los valores consignados en ese grupo en el año 2020 y 2021 estan registrados valores de convenios con MIESS, ya que por no existir partida especifica de ingreso se procedio a registrarlos en la partida 190499, los demás valores del grupo 19 son valores por deducibles de siniestros, glosas, subsidios de enfermedad por parte del seguro social, etc., en conclusión no son valores considerados como ingresos propios de la institución. Los valores del grupo 13 que se refiere a tasas son valores por la venta de bases y los del grupo 17 a incumplimiento de contratos. Es decir la institución no tiene ingresos propios como tal.</t>
  </si>
  <si>
    <t>Pregunta 12. Los ingresos totales no incluyen saldos caja bancos</t>
  </si>
  <si>
    <t>na</t>
  </si>
  <si>
    <t>Banco del Estado</t>
  </si>
  <si>
    <t>MIES</t>
  </si>
  <si>
    <t>P1. b. Vialidad provincial: También detalla 1. Consorcio Vial Ahuaca y 2. Empresa Pública VIALSUR / h. Turismo provincial: Incluye Consorcio para el Manejo y Administra</t>
  </si>
  <si>
    <t>Respuesta a Incidentes Marítimos bajo el Protocolo Sistema Comando de Incidentes SCI dentro de la provincia de Galápagos</t>
  </si>
  <si>
    <t>*literal (j) nombramientos provisionales emitidos sin nombramiento definitivo losca. En el momento de la transición de las leyes se mantuvo esa categoría.</t>
  </si>
  <si>
    <t>PREGUNTA 26  LOS PROYECTOS SE REALIZAN POR PRESUPUESTACION PARTICIPATIVA Y POR ADMINISTRACION DIRECTA, LOS IMPLMENTADOS POR PRESUPUESTO PARTICIPATIVO SE ELABORARON INSPECCIONES Y MEMORIAS TECNICAS PARA LA IMPLEMENTACION POR GESTION PROPIA Y EXISTE OTROS PROYECTOS POR SU NATURALEZA SE REALIZA POR MEDIO DE CONTRATACION.</t>
  </si>
  <si>
    <t>El GAD de la Provincia de Morona Santiago, no tiene atribuciones como los municipios en lo que respecta a cobros de alcabalas, pagos de impuestos, etc; pero si cuenta con un sistema denominado Quipux como un gestor de trámite, página web donde se muestran las obras realizadas y la información requerida por los entes gubernamentales.
P10. El GADP toma las normas de control de interno de la CGE por lo cual no diseñan pero si implementan.</t>
  </si>
  <si>
    <t>- REGLAMENTO INTERNO PARA LA UTILIZACIÓN Y CONTROL DE LOS UNIFORMES Y VESTIMENTA DEL PERSONAL DEL GADPO
- ORDENANZA QUE REGLAMENTA LA UTILIZACIÓN, MANTENIMIENTO, MOVILIZACIÓN Y CONTROL DE LOS VEHÍCULOS DEL GADPO
- REGLAMENTO PARA EL ACCESO A LAS INSTALACIONES DEL GADPO Y USO DE LA TARJETA DE IDENTIFICACIÓN PERSONAL
- REGLAMENTO INTERNO PARA LA EVALUACIÓN DE DESEMPEÑO
- REGLAMENTO DE PROGRAMACIÓN, SEGUIMIENTO Y EVALUACIÓN A LOS PLANES OPERATIVOS ANUALES DEL GADPO
- REGLAMENTO INTERNO PARA EL BUEN USO DE LOS SERVICIOS INFORMÁTICOS, SEGURIDAD Y CONFIABILIDAD DE LA INFORMACIÓN, ADQUISICIÓN DE RECURSOS INFORMÁTICOS Y DE TELECOMUNICACIONES DEL GADPO
- ORDENANZA PARA EL RECONOCIMIENTO Y PAGO DE LA JUBILACIÓN PATRONAL A LAS Y LOS TRABAJADORES DEL GADPO, SUJETOS AL CÓDIGO DE TRABAJO
- ORDENANZA QUE CONTIENE LAS NORMAS Y PROCEDIMIENTOS PARA LA ADMINISTRACIÓN DE COMBUSTIBLES Y LUBRICANTES DEL PARQUE AUTOMOTOR, MAQUINARIAS Y EQUIPOS DEL GADPO</t>
  </si>
  <si>
    <t>Software de mantenimiento Programado - SMProg</t>
  </si>
  <si>
    <t>CONGOPE y MTOP</t>
  </si>
  <si>
    <t>Comisión de servicios</t>
  </si>
  <si>
    <t>Banco del Estado Proyectos BDE, Senagua Proyectos FINGAD, CARE, TRIAS Proyectos de Fomento Productivo. Organizaciones de Base, Scout, organizaciones de mujeres y grupos vulnerables.</t>
  </si>
  <si>
    <t>Se actualiza normativa conforme la necesidad institucional, coyuntura política.</t>
  </si>
  <si>
    <t>P1. El mapeo de actores lo actualizaron en el 2023.</t>
  </si>
  <si>
    <t>No se ha realizado ninguno en actualización, ya que el Gobierno Provincial de tungurahua realizó este trabajo hace algunos años atrás y todos sus funcionarios estan a corde con la participación ciudadana. Sería necesario que en la actualización el nuevo personal que tiene el HGPT se los haga participes. Asistencia al nuevo proceso de fortalecimiento de discapacidades.</t>
  </si>
  <si>
    <t>1. Desconocimiento del proceso de formulación
2. Falta de voluntad política</t>
  </si>
  <si>
    <t>dpa</t>
  </si>
  <si>
    <t>gadp</t>
  </si>
  <si>
    <t>p1</t>
  </si>
  <si>
    <t>p1_esp</t>
  </si>
  <si>
    <t>p1_1_a</t>
  </si>
  <si>
    <t>p1_1_b</t>
  </si>
  <si>
    <t>p1_1_c</t>
  </si>
  <si>
    <t>p1_1_d</t>
  </si>
  <si>
    <t>p1_1_e</t>
  </si>
  <si>
    <t>p1_1_f</t>
  </si>
  <si>
    <t>p1_1_g</t>
  </si>
  <si>
    <t>p1_1_esp</t>
  </si>
  <si>
    <t>p3</t>
  </si>
  <si>
    <t>p3_1</t>
  </si>
  <si>
    <t>p4_a</t>
  </si>
  <si>
    <t>p4_b</t>
  </si>
  <si>
    <t>p4_c</t>
  </si>
  <si>
    <t>p4_d</t>
  </si>
  <si>
    <t>p4_e</t>
  </si>
  <si>
    <t>p4_f</t>
  </si>
  <si>
    <t>p4_g</t>
  </si>
  <si>
    <t>p5</t>
  </si>
  <si>
    <t>p5_1</t>
  </si>
  <si>
    <t>p5_2</t>
  </si>
  <si>
    <t>p6_a_esp</t>
  </si>
  <si>
    <t>p6_b_esp</t>
  </si>
  <si>
    <t>p8_1_a</t>
  </si>
  <si>
    <t>p8_1_b</t>
  </si>
  <si>
    <t>p8_1_c</t>
  </si>
  <si>
    <t>p8_1_d</t>
  </si>
  <si>
    <t>p8_1_e</t>
  </si>
  <si>
    <t>p8_1_f</t>
  </si>
  <si>
    <t>p8_1_g</t>
  </si>
  <si>
    <t>p8_1_h</t>
  </si>
  <si>
    <t>p8_1_i</t>
  </si>
  <si>
    <t>p8_1_esp</t>
  </si>
  <si>
    <t>p8_2_a</t>
  </si>
  <si>
    <t>p8_2_b</t>
  </si>
  <si>
    <t>p8_2_c</t>
  </si>
  <si>
    <t>p8_2_d</t>
  </si>
  <si>
    <t>p8_2_e</t>
  </si>
  <si>
    <t>p8_2_f</t>
  </si>
  <si>
    <t>p8_2_g</t>
  </si>
  <si>
    <t>p8_2_h</t>
  </si>
  <si>
    <t>p8_2_i</t>
  </si>
  <si>
    <t>p8_2_esp</t>
  </si>
  <si>
    <t>p9_a</t>
  </si>
  <si>
    <t>p9_b</t>
  </si>
  <si>
    <t>p9_c</t>
  </si>
  <si>
    <t>p9_d</t>
  </si>
  <si>
    <t>p9_e</t>
  </si>
  <si>
    <t>p9_f</t>
  </si>
  <si>
    <t>p9_esp</t>
  </si>
  <si>
    <t>p10_a</t>
  </si>
  <si>
    <t>p10_b</t>
  </si>
  <si>
    <t>p10_c</t>
  </si>
  <si>
    <t>p10_d</t>
  </si>
  <si>
    <t>p10_e</t>
  </si>
  <si>
    <t>p10_f</t>
  </si>
  <si>
    <t>p10_g</t>
  </si>
  <si>
    <t>p10_esp</t>
  </si>
  <si>
    <t>p11</t>
  </si>
  <si>
    <t>p12</t>
  </si>
  <si>
    <t>p13</t>
  </si>
  <si>
    <t>p13_esp</t>
  </si>
  <si>
    <t>p14_a</t>
  </si>
  <si>
    <t>p14_b</t>
  </si>
  <si>
    <t>p14_c</t>
  </si>
  <si>
    <t>p14_d</t>
  </si>
  <si>
    <t>p14_e</t>
  </si>
  <si>
    <t>p14_f</t>
  </si>
  <si>
    <t>p14_g</t>
  </si>
  <si>
    <t>p14_esp</t>
  </si>
  <si>
    <t>p16</t>
  </si>
  <si>
    <t>p16_1_a</t>
  </si>
  <si>
    <t>p16_1_b</t>
  </si>
  <si>
    <t>p16_1_c</t>
  </si>
  <si>
    <t>p16_1_d</t>
  </si>
  <si>
    <t>p17_a</t>
  </si>
  <si>
    <t>p17_b</t>
  </si>
  <si>
    <t>p17_c</t>
  </si>
  <si>
    <t>p17_d</t>
  </si>
  <si>
    <t>p17_esp</t>
  </si>
  <si>
    <t>p17_1_a</t>
  </si>
  <si>
    <t>p17_1_b</t>
  </si>
  <si>
    <t>p17_1_c</t>
  </si>
  <si>
    <t>p17_1_d</t>
  </si>
  <si>
    <t>p17_1_esp</t>
  </si>
  <si>
    <t>p18</t>
  </si>
  <si>
    <t>p19</t>
  </si>
  <si>
    <t>p22</t>
  </si>
  <si>
    <t>p22_1_1</t>
  </si>
  <si>
    <t>p22_2_2</t>
  </si>
  <si>
    <t>p22_2_3</t>
  </si>
  <si>
    <t>obs</t>
  </si>
  <si>
    <t>p2_a_2_1</t>
  </si>
  <si>
    <t>p2_a_2_2</t>
  </si>
  <si>
    <t>p2_a_2_3</t>
  </si>
  <si>
    <t>p2_a_2_3_1</t>
  </si>
  <si>
    <t>p2_b_2_1</t>
  </si>
  <si>
    <t>p2_b_2_2</t>
  </si>
  <si>
    <t>p2_b_2_3</t>
  </si>
  <si>
    <t>p2_b_2_3_1</t>
  </si>
  <si>
    <t>p2_c_2_1</t>
  </si>
  <si>
    <t>p2_c_2_2</t>
  </si>
  <si>
    <t>p2_c_2_3</t>
  </si>
  <si>
    <t>p2_c_2_3_1</t>
  </si>
  <si>
    <t>p2_d_2_1</t>
  </si>
  <si>
    <t>p2_d_2_2</t>
  </si>
  <si>
    <t>p2_d_2_3</t>
  </si>
  <si>
    <t>p2_d_2_3_1</t>
  </si>
  <si>
    <t>p2_e_2_1</t>
  </si>
  <si>
    <t>p2_e_2_2</t>
  </si>
  <si>
    <t>p2_e_2_3</t>
  </si>
  <si>
    <t>p2_e_2_3_1</t>
  </si>
  <si>
    <t>p7_a_7_1</t>
  </si>
  <si>
    <t>p7_a_7_2</t>
  </si>
  <si>
    <t>p7_a_7_3</t>
  </si>
  <si>
    <t>p7_a_7_4</t>
  </si>
  <si>
    <t>p7_a_7_4_1</t>
  </si>
  <si>
    <t>p7_a_7_5</t>
  </si>
  <si>
    <t>p7_b_7_1</t>
  </si>
  <si>
    <t>p7_b_7_2</t>
  </si>
  <si>
    <t>p7_b_7_3</t>
  </si>
  <si>
    <t>p7_b_7_4</t>
  </si>
  <si>
    <t>p7_b_7_4_1</t>
  </si>
  <si>
    <t>p7_b_7_5</t>
  </si>
  <si>
    <t>p7_c_7_1</t>
  </si>
  <si>
    <t>p7_c_7_2</t>
  </si>
  <si>
    <t>p7_c_7_3</t>
  </si>
  <si>
    <t>p7_c_7_4</t>
  </si>
  <si>
    <t>p7_c_7_4_1</t>
  </si>
  <si>
    <t>p7_c_7_5</t>
  </si>
  <si>
    <t>p7_d_7_1</t>
  </si>
  <si>
    <t>p7_d_esp</t>
  </si>
  <si>
    <t>p7_d_7_2</t>
  </si>
  <si>
    <t>p7_d_7_3</t>
  </si>
  <si>
    <t>p7_d_7_4</t>
  </si>
  <si>
    <t>p7_d_7_4_1</t>
  </si>
  <si>
    <t>p7_d_7_5</t>
  </si>
  <si>
    <t>p15_a_15_1</t>
  </si>
  <si>
    <t>p15_a_15_2</t>
  </si>
  <si>
    <t>p15_a_15_3</t>
  </si>
  <si>
    <t>p15_b_15_1</t>
  </si>
  <si>
    <t>p15_b_15_2</t>
  </si>
  <si>
    <t>p15_b_15_3</t>
  </si>
  <si>
    <t>p15_c_15_1</t>
  </si>
  <si>
    <t>p15_c_15_2</t>
  </si>
  <si>
    <t>p15_c_15_3</t>
  </si>
  <si>
    <t>p15_d_15_1</t>
  </si>
  <si>
    <t>p15_d_15_2</t>
  </si>
  <si>
    <t>p15_d_15_3</t>
  </si>
  <si>
    <t>p15_e_15_1</t>
  </si>
  <si>
    <t>p15_e_15_2</t>
  </si>
  <si>
    <t>p15_e_15_3</t>
  </si>
  <si>
    <t>p15_f_15_1</t>
  </si>
  <si>
    <t>p15_f_15_2</t>
  </si>
  <si>
    <t>p15_f_15_3</t>
  </si>
  <si>
    <t>p15_g_15_1</t>
  </si>
  <si>
    <t>p15_g_15_2</t>
  </si>
  <si>
    <t>p15_g_15_3</t>
  </si>
  <si>
    <t>p15_h_15_1</t>
  </si>
  <si>
    <t>p15_h_15_2</t>
  </si>
  <si>
    <t>p15_h_15_3</t>
  </si>
  <si>
    <t>p15_i_15_1</t>
  </si>
  <si>
    <t>p15_i_15_2</t>
  </si>
  <si>
    <t>p15_i_15_3</t>
  </si>
  <si>
    <t>p15_j_15_1</t>
  </si>
  <si>
    <t>p15_j_15_2</t>
  </si>
  <si>
    <t>p15_j_15_3</t>
  </si>
  <si>
    <t>p15_k_15_1</t>
  </si>
  <si>
    <t>p15_k_15_2</t>
  </si>
  <si>
    <t>p15_k_15_3</t>
  </si>
  <si>
    <t>p15_l_15_1</t>
  </si>
  <si>
    <t>p15_l_15_2</t>
  </si>
  <si>
    <t>p15_l_15_3</t>
  </si>
  <si>
    <t>p15_m_15_1</t>
  </si>
  <si>
    <t>p15_m_15_2</t>
  </si>
  <si>
    <t>p15_m_15_3</t>
  </si>
  <si>
    <t>p15_m_esp</t>
  </si>
  <si>
    <t>p20_a_20_1</t>
  </si>
  <si>
    <t>p20_a_20_2</t>
  </si>
  <si>
    <t>p20_a_20_3</t>
  </si>
  <si>
    <t>p20_a_20_3_1</t>
  </si>
  <si>
    <t>p20_b_20_1</t>
  </si>
  <si>
    <t>p20_b_20_2</t>
  </si>
  <si>
    <t>p20_b_20_3</t>
  </si>
  <si>
    <t>p20_b_20_3_1</t>
  </si>
  <si>
    <t>p20_c_20_1</t>
  </si>
  <si>
    <t>p20_c_20_2</t>
  </si>
  <si>
    <t>p20_c_20_3</t>
  </si>
  <si>
    <t>p20_c_20_3_1</t>
  </si>
  <si>
    <t>p20_d_20_1</t>
  </si>
  <si>
    <t>p20_e_20_1</t>
  </si>
  <si>
    <t>p20_e_esp</t>
  </si>
  <si>
    <t>p20_e_20_2</t>
  </si>
  <si>
    <t>p20_e_20_3</t>
  </si>
  <si>
    <t>p20_e_20_3_1</t>
  </si>
  <si>
    <t>p21_a_21_1</t>
  </si>
  <si>
    <t>p21_a_21_2</t>
  </si>
  <si>
    <t>p21_a_21_3</t>
  </si>
  <si>
    <t>p21_a_21_3_1</t>
  </si>
  <si>
    <t>p21_b_21_1</t>
  </si>
  <si>
    <t>p21_b_21_2</t>
  </si>
  <si>
    <t>p21_b_21_3</t>
  </si>
  <si>
    <t>p21_b_21_3_1</t>
  </si>
  <si>
    <t>p21_c_21_1</t>
  </si>
  <si>
    <t>p21_c_21_2</t>
  </si>
  <si>
    <t>p21_c_21_3</t>
  </si>
  <si>
    <t>p21_c_21_3_1</t>
  </si>
  <si>
    <t>p21_d_21_1</t>
  </si>
  <si>
    <t>p21_d_21_2</t>
  </si>
  <si>
    <t>p21_d_21_3</t>
  </si>
  <si>
    <t>p21_d_21_3_1</t>
  </si>
  <si>
    <t>p21_e_21_1</t>
  </si>
  <si>
    <t>p21_e_21_2</t>
  </si>
  <si>
    <t>p21_e_21_3</t>
  </si>
  <si>
    <t>p21_e_21_3_1</t>
  </si>
  <si>
    <t>p21_f_21_1</t>
  </si>
  <si>
    <t>p21_f_21_2</t>
  </si>
  <si>
    <t>p21_f_21_3</t>
  </si>
  <si>
    <t>p21_f_21_3_1</t>
  </si>
  <si>
    <t>p21_g_21_1</t>
  </si>
  <si>
    <t>p21_g_21_2</t>
  </si>
  <si>
    <t>p21_g_21_3</t>
  </si>
  <si>
    <t>p21_g_21_3_1</t>
  </si>
  <si>
    <t>p21_h_21_1</t>
  </si>
  <si>
    <t>p21_h_21_2</t>
  </si>
  <si>
    <t>p21_h_21_3</t>
  </si>
  <si>
    <t>p21_h_21_3_1</t>
  </si>
  <si>
    <t>p21_i_21_1</t>
  </si>
  <si>
    <t>p21_i_21_2</t>
  </si>
  <si>
    <t>p21_i_21_3</t>
  </si>
  <si>
    <t>p21_i_21_3_1</t>
  </si>
  <si>
    <t>p21_j_21_1</t>
  </si>
  <si>
    <t>p21_j_21_2</t>
  </si>
  <si>
    <t>p21_j_21_3</t>
  </si>
  <si>
    <t>p21_j_21_3_1</t>
  </si>
  <si>
    <t>p21_k_21_1</t>
  </si>
  <si>
    <t>p21_k_21_2</t>
  </si>
  <si>
    <t>p21_k_21_3</t>
  </si>
  <si>
    <t>p21_k_21_3_1</t>
  </si>
  <si>
    <t>p21_l_21_1</t>
  </si>
  <si>
    <t>p21_l_21_2</t>
  </si>
  <si>
    <t>p21_l_21_3</t>
  </si>
  <si>
    <t>p21_l_21_3_1</t>
  </si>
  <si>
    <t>p21_m_21_1</t>
  </si>
  <si>
    <t>p21_m_esp</t>
  </si>
  <si>
    <t>p21_m_21_2</t>
  </si>
  <si>
    <t>p21_m_21_3</t>
  </si>
  <si>
    <t>p21_m_21_3_1</t>
  </si>
  <si>
    <t>f1</t>
  </si>
  <si>
    <t>f1_1_1</t>
  </si>
  <si>
    <t>f1_1_2</t>
  </si>
  <si>
    <t>f1_1_3</t>
  </si>
  <si>
    <t>f1_1_4</t>
  </si>
  <si>
    <t>f1_1_5</t>
  </si>
  <si>
    <t>f2_1</t>
  </si>
  <si>
    <t>f2_2</t>
  </si>
  <si>
    <t>f6</t>
  </si>
  <si>
    <t>f6_1</t>
  </si>
  <si>
    <t>f6_2</t>
  </si>
  <si>
    <t>f6_3_a</t>
  </si>
  <si>
    <t>f6_3_b</t>
  </si>
  <si>
    <t>f6_3_c</t>
  </si>
  <si>
    <t>f6_3_d</t>
  </si>
  <si>
    <t>f6_3_e</t>
  </si>
  <si>
    <t>f6_3_f</t>
  </si>
  <si>
    <t>f6_3_g</t>
  </si>
  <si>
    <t>f6_3_esp</t>
  </si>
  <si>
    <t>f7_a</t>
  </si>
  <si>
    <t>f7_b</t>
  </si>
  <si>
    <t>f7_c</t>
  </si>
  <si>
    <t>f8_a_8_1</t>
  </si>
  <si>
    <t>f8_a_8_2</t>
  </si>
  <si>
    <t>f8_b_8_1</t>
  </si>
  <si>
    <t>f8_b_8_2</t>
  </si>
  <si>
    <t>f9</t>
  </si>
  <si>
    <t>f9_1_a</t>
  </si>
  <si>
    <t>f9_1_b</t>
  </si>
  <si>
    <t>f9_1_c</t>
  </si>
  <si>
    <t>f9_1_d</t>
  </si>
  <si>
    <t>f9_1_esp</t>
  </si>
  <si>
    <t>f10_a</t>
  </si>
  <si>
    <t>f10_b</t>
  </si>
  <si>
    <t>f10_c</t>
  </si>
  <si>
    <t>f11_a</t>
  </si>
  <si>
    <t>f11_b</t>
  </si>
  <si>
    <t>f11_c</t>
  </si>
  <si>
    <t>f11_d</t>
  </si>
  <si>
    <t>f11_e</t>
  </si>
  <si>
    <t>f11_f</t>
  </si>
  <si>
    <t>f11_esp</t>
  </si>
  <si>
    <t>f3_1</t>
  </si>
  <si>
    <t>f3_2</t>
  </si>
  <si>
    <t>f3_3</t>
  </si>
  <si>
    <t>f4</t>
  </si>
  <si>
    <t>f4_a_4_1_1</t>
  </si>
  <si>
    <t>f4_a_4_1_2</t>
  </si>
  <si>
    <t>f4_a_4_1_3</t>
  </si>
  <si>
    <t>f4_a_4_1_4_1</t>
  </si>
  <si>
    <t>f4_a_4_1_4_2</t>
  </si>
  <si>
    <t>f4_b_4_1_1</t>
  </si>
  <si>
    <t>f4_b_4_1_2</t>
  </si>
  <si>
    <t>f4_b_4_1_3</t>
  </si>
  <si>
    <t>f4_b_4_1_4_1</t>
  </si>
  <si>
    <t>f4_b_4_1_4_2</t>
  </si>
  <si>
    <t>f4_c_4_1_1</t>
  </si>
  <si>
    <t>f4_c_4_1_2</t>
  </si>
  <si>
    <t>f4_c_4_1_3</t>
  </si>
  <si>
    <t>f4_c_4_1_4_1</t>
  </si>
  <si>
    <t>f4_c_4_1_4_2</t>
  </si>
  <si>
    <t>f4_d_4_1_1</t>
  </si>
  <si>
    <t>f4_d_4_1_2</t>
  </si>
  <si>
    <t>f4_d_4_1_3</t>
  </si>
  <si>
    <t>f4_d_4_1_4_1</t>
  </si>
  <si>
    <t>f4_d_4_1_4_2</t>
  </si>
  <si>
    <t>f5</t>
  </si>
  <si>
    <t>f5_1_a_5_1_1</t>
  </si>
  <si>
    <t>f5_1_a_5_1_2</t>
  </si>
  <si>
    <t>f5_1_a_5_1_3</t>
  </si>
  <si>
    <t>f5_1_b_5_1_1</t>
  </si>
  <si>
    <t>f5_1_b_5_1_2</t>
  </si>
  <si>
    <t>f5_1_b_5_1_3</t>
  </si>
  <si>
    <t>f5_1_c_5_1_1</t>
  </si>
  <si>
    <t>f5_1_c_5_1_2</t>
  </si>
  <si>
    <t>f5_1_c_5_1_3</t>
  </si>
  <si>
    <t>f5_2</t>
  </si>
  <si>
    <t>f12_a_12_1</t>
  </si>
  <si>
    <t>f12_a_12_2</t>
  </si>
  <si>
    <t>f12_a_12_3</t>
  </si>
  <si>
    <t>f12_b_12_1</t>
  </si>
  <si>
    <t>f12_b_12_2</t>
  </si>
  <si>
    <t>f12_b_12_3</t>
  </si>
  <si>
    <t>f12_c_12_1</t>
  </si>
  <si>
    <t>f12_c_12_2</t>
  </si>
  <si>
    <t>f12_c_12_3</t>
  </si>
  <si>
    <t>f12_d_12_1</t>
  </si>
  <si>
    <t>f12_d_12_2</t>
  </si>
  <si>
    <t>f12_d_12_3</t>
  </si>
  <si>
    <t>f12_e_12_1</t>
  </si>
  <si>
    <t>f12_e_12_2</t>
  </si>
  <si>
    <t>f12_e_12_3</t>
  </si>
  <si>
    <t>a2</t>
  </si>
  <si>
    <t>a3</t>
  </si>
  <si>
    <t>a3_1_1</t>
  </si>
  <si>
    <t>a3_1_2</t>
  </si>
  <si>
    <t>a3_1_3</t>
  </si>
  <si>
    <t>a4_a</t>
  </si>
  <si>
    <t>a4_b</t>
  </si>
  <si>
    <t>a4_c</t>
  </si>
  <si>
    <t>a4_d</t>
  </si>
  <si>
    <t>a4_e</t>
  </si>
  <si>
    <t>a4_f</t>
  </si>
  <si>
    <t>a4_g</t>
  </si>
  <si>
    <t>a4_h</t>
  </si>
  <si>
    <t>a4_i</t>
  </si>
  <si>
    <t>a4_j</t>
  </si>
  <si>
    <t>a4_esp</t>
  </si>
  <si>
    <t>a4_total</t>
  </si>
  <si>
    <t>a4_1_a_4_1_1</t>
  </si>
  <si>
    <t>a4_1_a_4_1_2</t>
  </si>
  <si>
    <t>a4_1_b_4_1_1</t>
  </si>
  <si>
    <t>a4_1_b_4_1_2</t>
  </si>
  <si>
    <t>a4_1_c_4_1_1</t>
  </si>
  <si>
    <t>a4_1_c_4_1_2</t>
  </si>
  <si>
    <t>a4_1_total</t>
  </si>
  <si>
    <t>a4_val</t>
  </si>
  <si>
    <t>a4_2_a</t>
  </si>
  <si>
    <t>a4_2_b</t>
  </si>
  <si>
    <t>a4_2_c</t>
  </si>
  <si>
    <t>a4_2_d</t>
  </si>
  <si>
    <t>a5</t>
  </si>
  <si>
    <t>a5_1</t>
  </si>
  <si>
    <t>a5_2_a</t>
  </si>
  <si>
    <t>a5_2_b</t>
  </si>
  <si>
    <t>a5_2_c</t>
  </si>
  <si>
    <t>a5_2_esp</t>
  </si>
  <si>
    <t>a5_3</t>
  </si>
  <si>
    <t>a5_3_1</t>
  </si>
  <si>
    <t>a5_4</t>
  </si>
  <si>
    <t>a6</t>
  </si>
  <si>
    <t>a9</t>
  </si>
  <si>
    <t>a9_1_a_9_1_1</t>
  </si>
  <si>
    <t>a9_1_a_9_1_2</t>
  </si>
  <si>
    <t>a9_1_b_9_1_1</t>
  </si>
  <si>
    <t>a9_1_b_9_1_2</t>
  </si>
  <si>
    <t>a9_1_c_9_1_1</t>
  </si>
  <si>
    <t>a9_1_c_9_1_2</t>
  </si>
  <si>
    <t>a9_1_d_9_1_1</t>
  </si>
  <si>
    <t>a9_1_d_9_1_2</t>
  </si>
  <si>
    <t>a9_1_e_9_1_1</t>
  </si>
  <si>
    <t>a9_1_e_esp</t>
  </si>
  <si>
    <t>a9_1_e_9_1_2</t>
  </si>
  <si>
    <t>a10</t>
  </si>
  <si>
    <t>a10_1</t>
  </si>
  <si>
    <t>a10_2_a_10_2_1</t>
  </si>
  <si>
    <t>a10_2_a_10_2_2</t>
  </si>
  <si>
    <t>a10_2_b_10_2_1</t>
  </si>
  <si>
    <t>a10_2_b_10_2_2</t>
  </si>
  <si>
    <t>a10_2_c_10_2_1</t>
  </si>
  <si>
    <t>a10_2_c_10_2_2</t>
  </si>
  <si>
    <t>a10_2_d_10_2_1</t>
  </si>
  <si>
    <t>a10_2_d_10_2_2</t>
  </si>
  <si>
    <t>a10_2_e_10_2_1</t>
  </si>
  <si>
    <t>a10_2_e_10_2_2</t>
  </si>
  <si>
    <t>a10_2_f_10_2_1</t>
  </si>
  <si>
    <t>a10_2_f_10_2_2</t>
  </si>
  <si>
    <t>a10_2_g_10_2_1</t>
  </si>
  <si>
    <t>a10_2_g_10_2_2</t>
  </si>
  <si>
    <t>a1_a_1_1</t>
  </si>
  <si>
    <t>a1_a_1_2</t>
  </si>
  <si>
    <t>a1_a_1_3</t>
  </si>
  <si>
    <t>a1_a_1_3_1</t>
  </si>
  <si>
    <t>a1_a_1_4</t>
  </si>
  <si>
    <t>a1_b_1_1</t>
  </si>
  <si>
    <t>a1_b_1_2</t>
  </si>
  <si>
    <t>a1_b_1_3</t>
  </si>
  <si>
    <t>a1_b_1_3_1</t>
  </si>
  <si>
    <t>a1_b_1_4</t>
  </si>
  <si>
    <t>a1_c_1_1</t>
  </si>
  <si>
    <t>a1_c_1_2</t>
  </si>
  <si>
    <t>a1_c_1_3</t>
  </si>
  <si>
    <t>a1_c_1_3_1</t>
  </si>
  <si>
    <t>a1_c_1_4</t>
  </si>
  <si>
    <t>a1_d_1_1</t>
  </si>
  <si>
    <t>a1_d_1_2</t>
  </si>
  <si>
    <t>a1_d_1_3</t>
  </si>
  <si>
    <t>a1_d_1_3_1</t>
  </si>
  <si>
    <t>a1_d_1_4</t>
  </si>
  <si>
    <t>a1_e_1_1</t>
  </si>
  <si>
    <t>a1_e_1_2</t>
  </si>
  <si>
    <t>a1_e_1_3</t>
  </si>
  <si>
    <t>a1_e_1_3_1</t>
  </si>
  <si>
    <t>a1_e_1_4</t>
  </si>
  <si>
    <t>a1_f_1_1</t>
  </si>
  <si>
    <t>a1_f_1_2</t>
  </si>
  <si>
    <t>a1_f_1_3</t>
  </si>
  <si>
    <t>a1_f_1_3_1</t>
  </si>
  <si>
    <t>a1_f_1_4</t>
  </si>
  <si>
    <t>a1_g_1_1</t>
  </si>
  <si>
    <t>a1_g_1_2</t>
  </si>
  <si>
    <t>a1_g_1_3</t>
  </si>
  <si>
    <t>a1_g_1_3_1</t>
  </si>
  <si>
    <t>a1_g_1_4</t>
  </si>
  <si>
    <t>a1_h_1_1</t>
  </si>
  <si>
    <t>a1_h_1_2</t>
  </si>
  <si>
    <t>a1_h_1_3</t>
  </si>
  <si>
    <t>a1_h_1_3_1</t>
  </si>
  <si>
    <t>a1_h_1_4</t>
  </si>
  <si>
    <t>a1_i_1_1</t>
  </si>
  <si>
    <t>a1_i_1_2</t>
  </si>
  <si>
    <t>a1_i_1_3</t>
  </si>
  <si>
    <t>a1_i_1_3_1</t>
  </si>
  <si>
    <t>a1_i_1_4</t>
  </si>
  <si>
    <t>a1_j_1_1</t>
  </si>
  <si>
    <t>a1_j_1_2</t>
  </si>
  <si>
    <t>a1_j_1_3</t>
  </si>
  <si>
    <t>a1_j_1_3_1</t>
  </si>
  <si>
    <t>a1_j_1_4</t>
  </si>
  <si>
    <t>a1_k_1_1</t>
  </si>
  <si>
    <t>a1_k_1_2</t>
  </si>
  <si>
    <t>a1_k_1_3</t>
  </si>
  <si>
    <t>a1_k_1_3_1</t>
  </si>
  <si>
    <t>a1_k_1_4</t>
  </si>
  <si>
    <t>a1_l_1_1</t>
  </si>
  <si>
    <t>a1_l_1_2</t>
  </si>
  <si>
    <t>a1_l_1_3</t>
  </si>
  <si>
    <t>a1_l_1_3_1</t>
  </si>
  <si>
    <t>a1_l_1_4</t>
  </si>
  <si>
    <t>a1_m_esp</t>
  </si>
  <si>
    <t>a1_m_1_1</t>
  </si>
  <si>
    <t>a1_m_1_2</t>
  </si>
  <si>
    <t>a1_m_1_3</t>
  </si>
  <si>
    <t>a1_m_1_3_1</t>
  </si>
  <si>
    <t>a1_m_1_4</t>
  </si>
  <si>
    <t>a7</t>
  </si>
  <si>
    <t>a7_1_a_7_1_1</t>
  </si>
  <si>
    <t>a7_1_a_7_1_2</t>
  </si>
  <si>
    <t>a7_1_a_7_1_3</t>
  </si>
  <si>
    <t>a7_1_a_7_1_4</t>
  </si>
  <si>
    <t>a7_1_b_7_1_1</t>
  </si>
  <si>
    <t>a7_1_b_7_1_2</t>
  </si>
  <si>
    <t>a7_1_b_7_1_3</t>
  </si>
  <si>
    <t>a7_1_b_7_1_4</t>
  </si>
  <si>
    <t>a7_1_c_7_1_1</t>
  </si>
  <si>
    <t>a7_1_c_7_1_2</t>
  </si>
  <si>
    <t>a7_1_c_7_1_3</t>
  </si>
  <si>
    <t>a7_1_c_7_1_4</t>
  </si>
  <si>
    <t>a7_1_d_7_1_1</t>
  </si>
  <si>
    <t>a7_1_d_7_1_2</t>
  </si>
  <si>
    <t>a7_1_d_7_1_3</t>
  </si>
  <si>
    <t>a7_1_d_7_1_4</t>
  </si>
  <si>
    <t>a7_2_a</t>
  </si>
  <si>
    <t>a7_2_b</t>
  </si>
  <si>
    <t>a7_2_c</t>
  </si>
  <si>
    <t>a7_2_d</t>
  </si>
  <si>
    <t>a7_2_e</t>
  </si>
  <si>
    <t>a7_2_f</t>
  </si>
  <si>
    <t>a7_2_g</t>
  </si>
  <si>
    <t>a7_2_h</t>
  </si>
  <si>
    <t>a7_2_i</t>
  </si>
  <si>
    <t>a7_2_esp</t>
  </si>
  <si>
    <t>a8_a_8_1</t>
  </si>
  <si>
    <t>a8_a_8_2</t>
  </si>
  <si>
    <t>a8_a_8_3</t>
  </si>
  <si>
    <t>a8_b_8_1</t>
  </si>
  <si>
    <t>a8_b_8_2</t>
  </si>
  <si>
    <t>a8_b_8_3</t>
  </si>
  <si>
    <t>a8_c_8_1</t>
  </si>
  <si>
    <t>a8_c_8_2</t>
  </si>
  <si>
    <t>a8_c_8_3</t>
  </si>
  <si>
    <t>a8_d_8_1</t>
  </si>
  <si>
    <t>a8_d_8_2</t>
  </si>
  <si>
    <t>a8_d_8_3</t>
  </si>
  <si>
    <t>a8_e_8_1</t>
  </si>
  <si>
    <t>a8_e_8_2</t>
  </si>
  <si>
    <t>a8_e_8_3</t>
  </si>
  <si>
    <t>a8_f_8_1</t>
  </si>
  <si>
    <t>a8_f_8_2</t>
  </si>
  <si>
    <t>a8_f_8_3</t>
  </si>
  <si>
    <t>a8_g_8_1</t>
  </si>
  <si>
    <t>a8_g_8_2</t>
  </si>
  <si>
    <t>a8_g_8_3</t>
  </si>
  <si>
    <t>a8_h_8_1</t>
  </si>
  <si>
    <t>a8_h_esp</t>
  </si>
  <si>
    <t>a8_h_8_2</t>
  </si>
  <si>
    <t>a8_h_8_3</t>
  </si>
  <si>
    <t>a8_4_a</t>
  </si>
  <si>
    <t>a8_4_b</t>
  </si>
  <si>
    <t>r2_a</t>
  </si>
  <si>
    <t>r2_b</t>
  </si>
  <si>
    <t>r2_c</t>
  </si>
  <si>
    <t>r2_d</t>
  </si>
  <si>
    <t>r2_e</t>
  </si>
  <si>
    <t>r2_f</t>
  </si>
  <si>
    <t>r3_a</t>
  </si>
  <si>
    <t>r3_b</t>
  </si>
  <si>
    <t>r3_c</t>
  </si>
  <si>
    <t>r4_a</t>
  </si>
  <si>
    <t>r4_b</t>
  </si>
  <si>
    <t>r4_c</t>
  </si>
  <si>
    <t>r4_d</t>
  </si>
  <si>
    <t>r4_e</t>
  </si>
  <si>
    <t>r4_f</t>
  </si>
  <si>
    <t>r4_g</t>
  </si>
  <si>
    <t>r4_esp</t>
  </si>
  <si>
    <t>r5</t>
  </si>
  <si>
    <t>r6_a</t>
  </si>
  <si>
    <t>r6_b</t>
  </si>
  <si>
    <t>r6_c</t>
  </si>
  <si>
    <t>r6_d</t>
  </si>
  <si>
    <t>r6_e</t>
  </si>
  <si>
    <t>r6_f</t>
  </si>
  <si>
    <t>r6_g</t>
  </si>
  <si>
    <t>r6_h</t>
  </si>
  <si>
    <t>r6_esp</t>
  </si>
  <si>
    <t>r7_1</t>
  </si>
  <si>
    <t>r7_esp</t>
  </si>
  <si>
    <t>r7_2</t>
  </si>
  <si>
    <t>r8_a_8_1</t>
  </si>
  <si>
    <t>r8_a_8_2</t>
  </si>
  <si>
    <t>r8_b_8_1</t>
  </si>
  <si>
    <t>r8_b_8_2</t>
  </si>
  <si>
    <t>r8_c_8_1</t>
  </si>
  <si>
    <t>r8_c_esp</t>
  </si>
  <si>
    <t>r8_c_8_2</t>
  </si>
  <si>
    <t>r9</t>
  </si>
  <si>
    <t>r9_1</t>
  </si>
  <si>
    <t>r10_a_10_1</t>
  </si>
  <si>
    <t>r10_a_10_2</t>
  </si>
  <si>
    <t>r10_b_10_1</t>
  </si>
  <si>
    <t>r10_b_10_2</t>
  </si>
  <si>
    <t>r10_c_10_1</t>
  </si>
  <si>
    <t>r10_c_10_2</t>
  </si>
  <si>
    <t>r10_d_10_1</t>
  </si>
  <si>
    <t>r10_d_10_2</t>
  </si>
  <si>
    <t>r11</t>
  </si>
  <si>
    <t>r11_1</t>
  </si>
  <si>
    <t>r1_a_1_1</t>
  </si>
  <si>
    <t>r1_a_1_2</t>
  </si>
  <si>
    <t>r1_a_1_3</t>
  </si>
  <si>
    <t>r1_a_1_4</t>
  </si>
  <si>
    <t>r1_a_1_5</t>
  </si>
  <si>
    <t>r1_b_1_1</t>
  </si>
  <si>
    <t>r1_b_1_2</t>
  </si>
  <si>
    <t>r1_b_1_3</t>
  </si>
  <si>
    <t>r1_b_1_4</t>
  </si>
  <si>
    <t>r1_b_1_5</t>
  </si>
  <si>
    <t>r1_c_1_1</t>
  </si>
  <si>
    <t>r1_c_1_2</t>
  </si>
  <si>
    <t>r1_c_1_3</t>
  </si>
  <si>
    <t>r1_c_1_4</t>
  </si>
  <si>
    <t>r1_c_1_5</t>
  </si>
  <si>
    <t>r1_d_1_1</t>
  </si>
  <si>
    <t>r1_d_1_2</t>
  </si>
  <si>
    <t>r1_d_1_3</t>
  </si>
  <si>
    <t>r1_d_1_4</t>
  </si>
  <si>
    <t>r1_d_1_5</t>
  </si>
  <si>
    <t>r1_e_1_1</t>
  </si>
  <si>
    <t>r1_e_1_2</t>
  </si>
  <si>
    <t>r1_e_1_3</t>
  </si>
  <si>
    <t>r1_e_1_4</t>
  </si>
  <si>
    <t>r1_e_1_5</t>
  </si>
  <si>
    <t>r1_f_1_1</t>
  </si>
  <si>
    <t>r1_f_1_2</t>
  </si>
  <si>
    <t>r1_f_1_3</t>
  </si>
  <si>
    <t>r1_f_1_4</t>
  </si>
  <si>
    <t>r1_f_1_5</t>
  </si>
  <si>
    <t>r1_g_1_1</t>
  </si>
  <si>
    <t>r1_g_1_2</t>
  </si>
  <si>
    <t>r1_g_1_3</t>
  </si>
  <si>
    <t>r1_g_1_4</t>
  </si>
  <si>
    <t>r1_g_1_5</t>
  </si>
  <si>
    <t>r1_h_1_1</t>
  </si>
  <si>
    <t>r1_h_1_2</t>
  </si>
  <si>
    <t>r1_h_1_3</t>
  </si>
  <si>
    <t>r1_h_1_4</t>
  </si>
  <si>
    <t>r1_h_1_5</t>
  </si>
  <si>
    <t>r1_i_1_1</t>
  </si>
  <si>
    <t>r1_i_1_2</t>
  </si>
  <si>
    <t>r1_i_1_3</t>
  </si>
  <si>
    <t>r1_i_1_4</t>
  </si>
  <si>
    <t>r1_i_1_5</t>
  </si>
  <si>
    <t>r1_j_1_1</t>
  </si>
  <si>
    <t>r1_j_1_2</t>
  </si>
  <si>
    <t>r1_j_1_3</t>
  </si>
  <si>
    <t>r1_j_1_4</t>
  </si>
  <si>
    <t>r1_j_1_5</t>
  </si>
  <si>
    <t>r1_k_1_1</t>
  </si>
  <si>
    <t>r1_k_1_2</t>
  </si>
  <si>
    <t>r1_k_1_3</t>
  </si>
  <si>
    <t>r1_k_1_4</t>
  </si>
  <si>
    <t>r1_k_1_5</t>
  </si>
  <si>
    <t>r1_l_1_1</t>
  </si>
  <si>
    <t>r1_l_1_2</t>
  </si>
  <si>
    <t>r1_l_1_3</t>
  </si>
  <si>
    <t>r1_l_1_4</t>
  </si>
  <si>
    <t>r1_l_1_5</t>
  </si>
  <si>
    <t>r1_m_1_1</t>
  </si>
  <si>
    <t>r1_m_1_2</t>
  </si>
  <si>
    <t>r1_m_1_3</t>
  </si>
  <si>
    <t>r1_m_1_4</t>
  </si>
  <si>
    <t>r1_m_1_5</t>
  </si>
  <si>
    <t>r1_n_1_1</t>
  </si>
  <si>
    <t>r1_n_1_2</t>
  </si>
  <si>
    <t>r1_n_1_3</t>
  </si>
  <si>
    <t>r1_n_1_4</t>
  </si>
  <si>
    <t>r1_n_1_5</t>
  </si>
  <si>
    <t>g1</t>
  </si>
  <si>
    <t>g1_1</t>
  </si>
  <si>
    <t>g1_2</t>
  </si>
  <si>
    <t>g2_a</t>
  </si>
  <si>
    <t>g2_b</t>
  </si>
  <si>
    <t>g2_c</t>
  </si>
  <si>
    <t>g2_d</t>
  </si>
  <si>
    <t>g2_e</t>
  </si>
  <si>
    <t>g2_f</t>
  </si>
  <si>
    <t>g2_g</t>
  </si>
  <si>
    <t>g2_h</t>
  </si>
  <si>
    <t>g2_i</t>
  </si>
  <si>
    <t>g2_esp</t>
  </si>
  <si>
    <t>g2_1</t>
  </si>
  <si>
    <t>g3_a</t>
  </si>
  <si>
    <t>g3_b</t>
  </si>
  <si>
    <t>g3_c</t>
  </si>
  <si>
    <t>g3_d</t>
  </si>
  <si>
    <t>g3_esp</t>
  </si>
  <si>
    <t>g4_a</t>
  </si>
  <si>
    <t>g4_b</t>
  </si>
  <si>
    <t>g4_c</t>
  </si>
  <si>
    <t>g5</t>
  </si>
  <si>
    <t>g5_1_a</t>
  </si>
  <si>
    <t>g5_1_b</t>
  </si>
  <si>
    <t>g5_1_c</t>
  </si>
  <si>
    <t>g5_1_d</t>
  </si>
  <si>
    <t>g5_1_e</t>
  </si>
  <si>
    <t>g5_1_esp</t>
  </si>
  <si>
    <t>g6_a</t>
  </si>
  <si>
    <t>g6_b</t>
  </si>
  <si>
    <t>g6_c</t>
  </si>
  <si>
    <t>g6_d</t>
  </si>
  <si>
    <t>g7</t>
  </si>
  <si>
    <t>g7_1</t>
  </si>
  <si>
    <t>g8</t>
  </si>
  <si>
    <t>g8_1</t>
  </si>
  <si>
    <t>g9_a</t>
  </si>
  <si>
    <t>g9_b</t>
  </si>
  <si>
    <t>g9_c</t>
  </si>
  <si>
    <t>g9_d</t>
  </si>
  <si>
    <t>g9_e</t>
  </si>
  <si>
    <t>g9_f</t>
  </si>
  <si>
    <t>g9_g</t>
  </si>
  <si>
    <t>g9_h</t>
  </si>
  <si>
    <t>g9_esp</t>
  </si>
  <si>
    <t>g10_a</t>
  </si>
  <si>
    <t>g10_b</t>
  </si>
  <si>
    <t>g10_c</t>
  </si>
  <si>
    <t>g11_a_11_1</t>
  </si>
  <si>
    <t>g11_a_11_2</t>
  </si>
  <si>
    <t>g11_a_11_3_1</t>
  </si>
  <si>
    <t>g11_a_11_3_2</t>
  </si>
  <si>
    <t>g11_a_11_3_3</t>
  </si>
  <si>
    <t>g11_a_11_3_4</t>
  </si>
  <si>
    <t>g11_a_11_3_5</t>
  </si>
  <si>
    <t>g11_a_11_3_6</t>
  </si>
  <si>
    <t>g11_a_11_3_1_esp</t>
  </si>
  <si>
    <t>g11_b_11_1</t>
  </si>
  <si>
    <t>g11_b_11_2</t>
  </si>
  <si>
    <t>g11_b_11_3_1</t>
  </si>
  <si>
    <t>g11_b_11_3_2</t>
  </si>
  <si>
    <t>g11_b_11_3_3</t>
  </si>
  <si>
    <t>g11_b_11_3_4</t>
  </si>
  <si>
    <t>g11_b_11_3_5</t>
  </si>
  <si>
    <t>g11_b_11_3_6</t>
  </si>
  <si>
    <t>g11_b_11_3_1_esp</t>
  </si>
  <si>
    <t>g11_c_11_1</t>
  </si>
  <si>
    <t>g11_c_11_2</t>
  </si>
  <si>
    <t>g11_c_11_3_1</t>
  </si>
  <si>
    <t>g11_c_11_3_2</t>
  </si>
  <si>
    <t>g11_c_11_3_3</t>
  </si>
  <si>
    <t>g11_c_11_3_4</t>
  </si>
  <si>
    <t>g11_c_11_3_5</t>
  </si>
  <si>
    <t>g11_c_11_3_6</t>
  </si>
  <si>
    <t>g11_c_11_3_1_esp</t>
  </si>
  <si>
    <t>g11_d_11_1</t>
  </si>
  <si>
    <t>g11_d_11_2</t>
  </si>
  <si>
    <t>g11_d_11_3_1</t>
  </si>
  <si>
    <t>g11_d_11_3_2</t>
  </si>
  <si>
    <t>g11_d_11_3_3</t>
  </si>
  <si>
    <t>g11_d_11_3_4</t>
  </si>
  <si>
    <t>g11_d_11_3_5</t>
  </si>
  <si>
    <t>g11_d_11_3_6</t>
  </si>
  <si>
    <t>g11_d_11_3_1_esp</t>
  </si>
  <si>
    <t>g11_4</t>
  </si>
  <si>
    <t>ap23</t>
  </si>
  <si>
    <t>ap23_1_a_1</t>
  </si>
  <si>
    <t>ap23_1_a_2</t>
  </si>
  <si>
    <t>ap23_1_b_1</t>
  </si>
  <si>
    <t>ap23_1_b_2</t>
  </si>
  <si>
    <t>ap23_2</t>
  </si>
  <si>
    <t>ap23_2_1_a</t>
  </si>
  <si>
    <t>ap23_2_1_b</t>
  </si>
  <si>
    <t>ap23_2_1_c</t>
  </si>
  <si>
    <t>ap23_2_1_d</t>
  </si>
  <si>
    <t>ap23_2_1_e</t>
  </si>
  <si>
    <t>ap23_2_1_f</t>
  </si>
  <si>
    <t>ap23_2_1_g</t>
  </si>
  <si>
    <t>ap23_2_1_esp</t>
  </si>
  <si>
    <t>ap23_2_2</t>
  </si>
  <si>
    <t>ap23_3</t>
  </si>
  <si>
    <t>ap24_a</t>
  </si>
  <si>
    <t>ap24_b</t>
  </si>
  <si>
    <t>ap24_c</t>
  </si>
  <si>
    <t>ap24_d</t>
  </si>
  <si>
    <t>ap24_e</t>
  </si>
  <si>
    <t>ap24_f</t>
  </si>
  <si>
    <t>ap24_g</t>
  </si>
  <si>
    <t>ap25_a</t>
  </si>
  <si>
    <t>ap25_b</t>
  </si>
  <si>
    <t>ap25_c</t>
  </si>
  <si>
    <t>ap25_d</t>
  </si>
  <si>
    <t>ap25_e</t>
  </si>
  <si>
    <t>ap25_f</t>
  </si>
  <si>
    <t>ap25_g</t>
  </si>
  <si>
    <t>ap25_h</t>
  </si>
  <si>
    <t>ap25_i</t>
  </si>
  <si>
    <t>ap25_j</t>
  </si>
  <si>
    <t>ap25_k</t>
  </si>
  <si>
    <t>ap25_l</t>
  </si>
  <si>
    <t>ap25_esp</t>
  </si>
  <si>
    <t>ap26_a</t>
  </si>
  <si>
    <t>ap26_b</t>
  </si>
  <si>
    <t>ap26_c</t>
  </si>
  <si>
    <t>ap26_d</t>
  </si>
  <si>
    <t>ap26_e</t>
  </si>
  <si>
    <t>ap26_f</t>
  </si>
  <si>
    <t>ap26_g</t>
  </si>
  <si>
    <t>ap26_esp</t>
  </si>
  <si>
    <t>p6_a</t>
  </si>
  <si>
    <t>p6_b</t>
  </si>
  <si>
    <r>
      <rPr>
        <b/>
        <sz val="11"/>
        <color theme="1"/>
        <rFont val="Calibri"/>
        <family val="2"/>
        <scheme val="minor"/>
      </rPr>
      <t>Fuente:</t>
    </r>
    <r>
      <rPr>
        <sz val="11"/>
        <color theme="1"/>
        <rFont val="Calibri"/>
        <family val="2"/>
        <scheme val="minor"/>
      </rPr>
      <t xml:space="preserve"> Censo de Desempeño Institucional en GAD provinciales, CNC,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</si>
</sst>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quot;$&quot;* #,##0.00_ ;_ &quot;$&quot;* \-#,##0.00_ ;_ &quot;$&quot;* &quot;-&quot;??_ ;_ @_ "/>
    <numFmt numFmtId="165" formatCode="_ [$$-300A]* #,##0.00_ ;_ [$$-300A]* \-#,##0.00_ ;_ [$$-300A]* &quot;-&quot;??_ ;_ @_ "/>
    <numFmt numFmtId="166" formatCode="dd/mm/yyyy;@"/>
  </numFmts>
  <fonts count="11"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sz val="11"/>
      <name val="Calibri"/>
      <family val="2"/>
      <scheme val="minor"/>
    </font>
    <font>
      <sz val="12"/>
      <name val="Calibri"/>
      <family val="2"/>
      <scheme val="minor"/>
    </font>
    <font>
      <sz val="11"/>
      <color indexed="8"/>
      <name val="Calibri"/>
      <family val="2"/>
    </font>
    <font>
      <sz val="8"/>
      <color theme="1"/>
      <name val="Calibri"/>
      <family val="2"/>
      <scheme val="minor"/>
    </font>
    <font>
      <sz val="11"/>
      <name val="Calibri"/>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theme="3"/>
      </left>
      <right style="thin">
        <color theme="3"/>
      </right>
      <top style="thin">
        <color theme="3"/>
      </top>
      <bottom style="thin">
        <color theme="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3"/>
      </left>
      <right/>
      <top style="thin">
        <color theme="3"/>
      </top>
      <bottom style="thin">
        <color theme="3"/>
      </bottom>
      <diagonal/>
    </border>
  </borders>
  <cellStyleXfs count="25">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1" fillId="0" borderId="0"/>
    <xf numFmtId="16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164" fontId="1" fillId="0" borderId="0" applyFont="0" applyFill="0" applyBorder="0" applyAlignment="0" applyProtection="0"/>
  </cellStyleXfs>
  <cellXfs count="87">
    <xf numFmtId="0" fontId="0" fillId="0" borderId="0" xfId="0"/>
    <xf numFmtId="0" fontId="0" fillId="0" borderId="0" xfId="0" applyAlignment="1">
      <alignment horizontal="center" vertical="center"/>
    </xf>
    <xf numFmtId="0" fontId="2" fillId="0" borderId="1"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0" xfId="0" applyAlignment="1">
      <alignment vertical="center"/>
    </xf>
    <xf numFmtId="0" fontId="0" fillId="0" borderId="0" xfId="0" applyAlignment="1">
      <alignment horizontal="left"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49" fontId="0" fillId="0" borderId="2" xfId="0" applyNumberFormat="1" applyBorder="1" applyAlignment="1">
      <alignment horizontal="center" vertical="center" wrapText="1"/>
    </xf>
    <xf numFmtId="0" fontId="0" fillId="0" borderId="2" xfId="0" applyBorder="1" applyAlignment="1">
      <alignment horizontal="left" vertical="center" wrapText="1"/>
    </xf>
    <xf numFmtId="0" fontId="3" fillId="0" borderId="2" xfId="12" applyFill="1" applyBorder="1" applyAlignment="1">
      <alignment horizontal="left" vertical="center" wrapText="1"/>
    </xf>
    <xf numFmtId="14" fontId="0" fillId="0" borderId="2" xfId="0" applyNumberFormat="1" applyBorder="1" applyAlignment="1">
      <alignment horizontal="center" vertical="center" wrapText="1"/>
    </xf>
    <xf numFmtId="0" fontId="0" fillId="0" borderId="2" xfId="0" applyBorder="1" applyAlignment="1">
      <alignment horizontal="center" vertical="center"/>
    </xf>
    <xf numFmtId="165" fontId="0" fillId="0" borderId="2" xfId="0" applyNumberFormat="1" applyBorder="1" applyAlignment="1">
      <alignment horizontal="right" vertical="center"/>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5" fillId="0" borderId="2" xfId="17" applyFont="1" applyBorder="1" applyAlignment="1">
      <alignment horizontal="left" vertical="center" wrapText="1"/>
    </xf>
    <xf numFmtId="0" fontId="5" fillId="0" borderId="2" xfId="0" applyFont="1" applyBorder="1" applyAlignment="1">
      <alignment horizontal="center" vertical="center" wrapText="1"/>
    </xf>
    <xf numFmtId="165" fontId="0" fillId="0" borderId="2" xfId="0" applyNumberFormat="1" applyBorder="1" applyAlignment="1">
      <alignment horizontal="right" vertical="center" wrapText="1"/>
    </xf>
    <xf numFmtId="10" fontId="0" fillId="0" borderId="2" xfId="16" applyNumberFormat="1" applyFont="1" applyFill="1" applyBorder="1" applyAlignment="1">
      <alignment horizontal="center" vertical="center" wrapText="1"/>
    </xf>
    <xf numFmtId="10" fontId="0" fillId="0" borderId="2" xfId="0" applyNumberFormat="1" applyBorder="1" applyAlignment="1">
      <alignment horizontal="center" vertical="center" wrapText="1"/>
    </xf>
    <xf numFmtId="0" fontId="8" fillId="0" borderId="2" xfId="0" applyFont="1" applyBorder="1" applyAlignment="1">
      <alignment horizontal="left" vertical="center" wrapText="1"/>
    </xf>
    <xf numFmtId="0" fontId="0" fillId="0" borderId="2" xfId="0" quotePrefix="1" applyBorder="1" applyAlignment="1">
      <alignment horizontal="left" vertical="center" wrapText="1"/>
    </xf>
    <xf numFmtId="165" fontId="5" fillId="0" borderId="2" xfId="7" applyNumberFormat="1" applyFont="1" applyBorder="1" applyAlignment="1">
      <alignment vertical="center" wrapText="1"/>
    </xf>
    <xf numFmtId="165" fontId="5" fillId="0" borderId="2" xfId="1" applyNumberFormat="1" applyFont="1" applyBorder="1" applyAlignment="1">
      <alignment vertical="center" wrapText="1"/>
    </xf>
    <xf numFmtId="165" fontId="5" fillId="0" borderId="2" xfId="18" applyNumberFormat="1" applyFont="1" applyBorder="1" applyAlignment="1">
      <alignment vertical="center" wrapText="1"/>
    </xf>
    <xf numFmtId="165" fontId="5" fillId="0" borderId="2" xfId="15" applyNumberFormat="1" applyFont="1" applyFill="1" applyBorder="1" applyAlignment="1">
      <alignment vertical="center" wrapText="1"/>
    </xf>
    <xf numFmtId="165" fontId="5" fillId="2" borderId="2" xfId="15" applyNumberFormat="1" applyFont="1" applyFill="1" applyBorder="1" applyAlignment="1">
      <alignment vertical="center" wrapText="1"/>
    </xf>
    <xf numFmtId="165" fontId="5" fillId="0" borderId="2" xfId="0" applyNumberFormat="1" applyFont="1" applyBorder="1" applyAlignment="1">
      <alignment vertical="center" wrapText="1"/>
    </xf>
    <xf numFmtId="0" fontId="5" fillId="0" borderId="2" xfId="7" applyFont="1" applyBorder="1" applyAlignment="1">
      <alignment horizontal="left" vertical="center" wrapText="1"/>
    </xf>
    <xf numFmtId="0" fontId="5" fillId="2" borderId="2" xfId="7" applyFont="1" applyFill="1" applyBorder="1" applyAlignment="1">
      <alignment horizontal="left" vertical="center" wrapText="1"/>
    </xf>
    <xf numFmtId="0" fontId="5" fillId="0" borderId="2" xfId="18" applyFont="1" applyBorder="1" applyAlignment="1">
      <alignment horizontal="left" vertical="center" wrapText="1"/>
    </xf>
    <xf numFmtId="165" fontId="0" fillId="0" borderId="2" xfId="0" applyNumberFormat="1" applyBorder="1" applyAlignment="1">
      <alignment vertical="center" wrapText="1"/>
    </xf>
    <xf numFmtId="165" fontId="5" fillId="0" borderId="2" xfId="15" applyNumberFormat="1" applyFont="1" applyBorder="1" applyAlignment="1">
      <alignment vertical="center" wrapText="1"/>
    </xf>
    <xf numFmtId="4" fontId="0" fillId="0" borderId="0" xfId="0" applyNumberFormat="1" applyAlignment="1">
      <alignment horizontal="right" vertical="center" wrapText="1"/>
    </xf>
    <xf numFmtId="165" fontId="5" fillId="0" borderId="2" xfId="15" applyNumberFormat="1" applyFont="1" applyFill="1" applyBorder="1" applyAlignment="1">
      <alignment horizontal="right" vertical="center"/>
    </xf>
    <xf numFmtId="165" fontId="5" fillId="0" borderId="2" xfId="14" applyNumberFormat="1" applyFont="1" applyFill="1" applyBorder="1" applyAlignment="1">
      <alignment horizontal="right" vertical="center"/>
    </xf>
    <xf numFmtId="165" fontId="5" fillId="0" borderId="2" xfId="7" applyNumberFormat="1" applyFont="1" applyBorder="1" applyAlignment="1">
      <alignment horizontal="right" vertical="center"/>
    </xf>
    <xf numFmtId="165" fontId="0" fillId="0" borderId="2" xfId="15" applyNumberFormat="1" applyFont="1" applyBorder="1" applyAlignment="1">
      <alignment horizontal="right" vertical="center"/>
    </xf>
    <xf numFmtId="165" fontId="5" fillId="0" borderId="2" xfId="15" applyNumberFormat="1" applyFont="1" applyBorder="1" applyAlignment="1">
      <alignment horizontal="right" vertical="center"/>
    </xf>
    <xf numFmtId="165" fontId="5" fillId="0" borderId="2" xfId="14" applyNumberFormat="1" applyFont="1" applyBorder="1" applyAlignment="1">
      <alignment horizontal="right" vertical="center"/>
    </xf>
    <xf numFmtId="0" fontId="5" fillId="0" borderId="2" xfId="13" applyFont="1" applyBorder="1" applyAlignment="1">
      <alignment horizontal="center" vertical="center"/>
    </xf>
    <xf numFmtId="0" fontId="5" fillId="0" borderId="2" xfId="14" applyNumberFormat="1" applyFont="1" applyFill="1" applyBorder="1" applyAlignment="1">
      <alignment horizontal="center" vertical="center"/>
    </xf>
    <xf numFmtId="164" fontId="5" fillId="0" borderId="2" xfId="14" applyFont="1" applyFill="1" applyBorder="1" applyAlignment="1">
      <alignment horizontal="center" vertical="center"/>
    </xf>
    <xf numFmtId="0" fontId="0" fillId="0" borderId="0" xfId="0" applyAlignment="1">
      <alignment horizontal="right" vertical="center" wrapText="1"/>
    </xf>
    <xf numFmtId="165" fontId="0" fillId="0" borderId="2" xfId="0" applyNumberFormat="1" applyBorder="1" applyAlignment="1">
      <alignment horizontal="center" vertical="center" wrapText="1"/>
    </xf>
    <xf numFmtId="165" fontId="0" fillId="0" borderId="2" xfId="0" applyNumberFormat="1" applyBorder="1" applyAlignment="1">
      <alignment horizontal="left" vertical="center" wrapText="1"/>
    </xf>
    <xf numFmtId="165" fontId="0" fillId="0" borderId="2" xfId="14" applyNumberFormat="1" applyFont="1" applyFill="1" applyBorder="1" applyAlignment="1">
      <alignment horizontal="left" vertical="center" wrapText="1"/>
    </xf>
    <xf numFmtId="165" fontId="0" fillId="0" borderId="1" xfId="0" applyNumberFormat="1" applyBorder="1" applyAlignment="1">
      <alignment horizontal="left" vertical="center"/>
    </xf>
    <xf numFmtId="165" fontId="0" fillId="0" borderId="1" xfId="24" applyNumberFormat="1" applyFont="1" applyBorder="1" applyAlignment="1">
      <alignment horizontal="left" vertical="center"/>
    </xf>
    <xf numFmtId="165" fontId="0" fillId="0" borderId="1" xfId="0" applyNumberFormat="1" applyBorder="1" applyAlignment="1">
      <alignment horizontal="left" vertical="center" wrapText="1"/>
    </xf>
    <xf numFmtId="0" fontId="0" fillId="0" borderId="0" xfId="0" applyAlignment="1">
      <alignment horizontal="left" vertical="center"/>
    </xf>
    <xf numFmtId="0" fontId="0" fillId="0" borderId="2" xfId="0" applyBorder="1" applyAlignment="1">
      <alignment horizontal="left" vertical="center"/>
    </xf>
    <xf numFmtId="0" fontId="5" fillId="0" borderId="2" xfId="7" applyFont="1" applyBorder="1" applyAlignment="1">
      <alignment horizontal="center" vertical="center" wrapText="1"/>
    </xf>
    <xf numFmtId="0" fontId="9" fillId="0" borderId="2" xfId="21" applyFont="1" applyBorder="1" applyAlignment="1">
      <alignment horizontal="left" vertical="center" wrapText="1"/>
    </xf>
    <xf numFmtId="0" fontId="5" fillId="0" borderId="2" xfId="13" applyFont="1" applyBorder="1" applyAlignment="1">
      <alignment horizontal="left" vertical="center" wrapText="1"/>
    </xf>
    <xf numFmtId="0" fontId="10" fillId="0" borderId="2" xfId="0" applyFont="1" applyBorder="1" applyAlignment="1">
      <alignment horizontal="left" vertical="center" wrapText="1"/>
    </xf>
    <xf numFmtId="3" fontId="0" fillId="0" borderId="2" xfId="0" applyNumberFormat="1" applyBorder="1" applyAlignment="1">
      <alignment horizontal="center" vertical="center" wrapText="1"/>
    </xf>
    <xf numFmtId="0" fontId="5" fillId="0" borderId="2" xfId="0" applyFont="1" applyBorder="1" applyAlignment="1">
      <alignment horizontal="left" vertical="center" wrapText="1"/>
    </xf>
    <xf numFmtId="0" fontId="6" fillId="0" borderId="2" xfId="23" applyFont="1" applyBorder="1" applyAlignment="1">
      <alignment horizontal="center" vertical="center" wrapText="1"/>
    </xf>
    <xf numFmtId="3" fontId="0" fillId="0" borderId="2" xfId="0" applyNumberFormat="1" applyBorder="1" applyAlignment="1">
      <alignment horizontal="left" vertical="center" wrapText="1"/>
    </xf>
    <xf numFmtId="0" fontId="5" fillId="0" borderId="2" xfId="7" applyFont="1" applyBorder="1" applyAlignment="1">
      <alignment vertical="center" wrapText="1"/>
    </xf>
    <xf numFmtId="14" fontId="5" fillId="0" borderId="2" xfId="7" applyNumberFormat="1" applyFont="1" applyBorder="1" applyAlignment="1">
      <alignment horizontal="center" vertical="center" wrapText="1"/>
    </xf>
    <xf numFmtId="166" fontId="5" fillId="0" borderId="2" xfId="7" applyNumberFormat="1" applyFont="1" applyBorder="1" applyAlignment="1">
      <alignment horizontal="center" vertical="center" wrapText="1"/>
    </xf>
    <xf numFmtId="14" fontId="0" fillId="0" borderId="2" xfId="0" applyNumberFormat="1" applyBorder="1" applyAlignment="1">
      <alignment horizontal="left" vertical="center" wrapText="1"/>
    </xf>
    <xf numFmtId="0" fontId="10" fillId="0" borderId="2" xfId="0" quotePrefix="1" applyFont="1" applyBorder="1" applyAlignment="1">
      <alignment horizontal="left" vertical="center" wrapText="1"/>
    </xf>
    <xf numFmtId="14" fontId="4" fillId="0" borderId="2" xfId="0" quotePrefix="1" applyNumberFormat="1" applyFont="1" applyBorder="1" applyAlignment="1">
      <alignment horizontal="center" vertical="center" wrapText="1"/>
    </xf>
    <xf numFmtId="14" fontId="0" fillId="0" borderId="2" xfId="0" applyNumberFormat="1" applyBorder="1" applyAlignment="1">
      <alignment horizontal="center" vertical="center"/>
    </xf>
    <xf numFmtId="166" fontId="0" fillId="0" borderId="2" xfId="0" applyNumberFormat="1" applyBorder="1" applyAlignment="1">
      <alignment horizontal="center" vertical="center" wrapText="1"/>
    </xf>
    <xf numFmtId="166" fontId="0" fillId="0" borderId="2" xfId="0" applyNumberFormat="1" applyBorder="1" applyAlignment="1">
      <alignment horizontal="left" vertical="center" wrapText="1"/>
    </xf>
    <xf numFmtId="14" fontId="5" fillId="0" borderId="2" xfId="8" applyNumberFormat="1" applyFont="1" applyBorder="1" applyAlignment="1">
      <alignment horizontal="center" vertical="center"/>
    </xf>
    <xf numFmtId="166" fontId="0" fillId="0" borderId="2" xfId="0" applyNumberFormat="1" applyBorder="1" applyAlignment="1">
      <alignment horizontal="center" vertical="center"/>
    </xf>
    <xf numFmtId="0" fontId="0" fillId="0" borderId="2" xfId="15" applyNumberFormat="1" applyFont="1" applyFill="1" applyBorder="1" applyAlignment="1">
      <alignment horizontal="center" vertical="center" wrapText="1"/>
    </xf>
    <xf numFmtId="0" fontId="4" fillId="0" borderId="2" xfId="0" applyFont="1" applyBorder="1" applyAlignment="1">
      <alignment horizontal="left" vertical="center" wrapText="1"/>
    </xf>
    <xf numFmtId="0" fontId="2" fillId="0" borderId="2" xfId="0" applyFont="1" applyBorder="1" applyAlignment="1">
      <alignment horizontal="center" vertical="center"/>
    </xf>
    <xf numFmtId="0" fontId="2" fillId="0" borderId="0" xfId="0" applyFont="1" applyAlignment="1">
      <alignment horizontal="center" vertical="center" wrapText="1"/>
    </xf>
    <xf numFmtId="0" fontId="0" fillId="0" borderId="3" xfId="0" applyBorder="1" applyAlignment="1">
      <alignment vertical="center" wrapText="1"/>
    </xf>
    <xf numFmtId="0" fontId="0" fillId="0" borderId="3" xfId="0" applyBorder="1" applyAlignment="1">
      <alignment horizontal="center" vertical="center" wrapText="1"/>
    </xf>
    <xf numFmtId="0" fontId="0" fillId="0" borderId="3" xfId="0" applyBorder="1" applyAlignment="1">
      <alignment horizontal="left"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49" fontId="0" fillId="0" borderId="0" xfId="0" applyNumberForma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cellXfs>
  <cellStyles count="25">
    <cellStyle name="Hipervínculo" xfId="12" builtinId="8"/>
    <cellStyle name="Millares" xfId="15" builtinId="3"/>
    <cellStyle name="Moneda" xfId="24" builtinId="4"/>
    <cellStyle name="Moneda 2 2" xfId="14" xr:uid="{581E25B1-B67C-4279-9D11-CFD3F95CF644}"/>
    <cellStyle name="Normal" xfId="0" builtinId="0"/>
    <cellStyle name="Normal 2 2 2 2 2" xfId="10" xr:uid="{0EA1F7A8-6FAE-4A4B-9525-484EE4C25F77}"/>
    <cellStyle name="Normal 2 2 2 3" xfId="6" xr:uid="{9995893B-A17D-420B-A74E-0EEF92ACC940}"/>
    <cellStyle name="Normal 2 4 2" xfId="1" xr:uid="{58B8385D-C4D5-42DB-8652-2F61D6262B2B}"/>
    <cellStyle name="Normal 2 4 2 2 2" xfId="3" xr:uid="{C2B5C51A-7957-4775-B115-855894B6EBF9}"/>
    <cellStyle name="Normal 2 4 2 2 2 2" xfId="22" xr:uid="{4C21465B-4608-4E6E-931C-2FCCB273AF68}"/>
    <cellStyle name="Normal 2 4 2 2 3" xfId="19" xr:uid="{AFF3F581-97DA-48A2-8782-34E6C2D72FB5}"/>
    <cellStyle name="Normal 2 4 2 4" xfId="20" xr:uid="{45D99A60-742C-4A9B-B79A-0693B888D14D}"/>
    <cellStyle name="Normal 2 4 3" xfId="2" xr:uid="{152F6687-3A7B-4F7C-9581-221528456F51}"/>
    <cellStyle name="Normal 3 3 2" xfId="4" xr:uid="{F5205C0C-C38E-4D69-901E-3063070154C5}"/>
    <cellStyle name="Normal 3 3 2 2" xfId="7" xr:uid="{899D2FCC-3258-4BA7-BD0B-C079386BD552}"/>
    <cellStyle name="Normal 3 3 2 2 2 2" xfId="13" xr:uid="{9BACB851-8D4A-4574-B677-4D19F0892B69}"/>
    <cellStyle name="Normal 3 3 2 2 3" xfId="18" xr:uid="{4A9BC9E6-DAAF-406D-B2D2-CD1070C0B67E}"/>
    <cellStyle name="Normal 3 3 2 2 4" xfId="23" xr:uid="{886AD84A-AE85-47E2-AF5F-74836C72AB70}"/>
    <cellStyle name="Normal 3 3 2 3" xfId="5" xr:uid="{444F068A-7084-4523-B72E-A2A7C8406C29}"/>
    <cellStyle name="Normal 4 3 2" xfId="9" xr:uid="{5DDD0834-35F5-4022-B836-6C0DA949EDE7}"/>
    <cellStyle name="Normal 4 4" xfId="21" xr:uid="{075709E9-7948-4F8F-AA3B-31E8F78E2DF1}"/>
    <cellStyle name="Normal 4 4 2" xfId="17" xr:uid="{3CE1B9B7-6209-4343-89BA-121AB9EE972D}"/>
    <cellStyle name="Normal 4 5" xfId="8" xr:uid="{171C756A-DE0A-4FB5-95BE-0257783A22E3}"/>
    <cellStyle name="Normal 5 2 2 2" xfId="11" xr:uid="{3BC4ABD2-089F-4E5F-AEE8-CF7B55604896}"/>
    <cellStyle name="Porcentaje" xfId="16" builtinId="5"/>
  </cellStyles>
  <dxfs count="114">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3"/>
      </font>
      <fill>
        <patternFill>
          <bgColor theme="3"/>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rgb="FF006100"/>
      </font>
      <fill>
        <patternFill>
          <bgColor rgb="FFC6EFCE"/>
        </patternFill>
      </fill>
    </dxf>
    <dxf>
      <font>
        <color rgb="FF9C0006"/>
      </font>
      <fill>
        <patternFill>
          <bgColor rgb="FFFFC7CE"/>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4" tint="-0.499984740745262"/>
      </font>
      <fill>
        <patternFill>
          <bgColor theme="4" tint="-0.499984740745262"/>
        </patternFill>
      </fill>
    </dxf>
    <dxf>
      <font>
        <color theme="3"/>
      </font>
      <fill>
        <patternFill>
          <bgColor theme="3"/>
        </patternFill>
      </fill>
    </dxf>
    <dxf>
      <font>
        <color theme="3"/>
      </font>
      <fill>
        <patternFill>
          <bgColor theme="3"/>
        </patternFill>
      </fill>
    </dxf>
    <dxf>
      <font>
        <color theme="3"/>
      </font>
      <fill>
        <patternFill>
          <bgColor theme="3"/>
        </patternFill>
      </fill>
    </dxf>
    <dxf>
      <font>
        <color theme="3"/>
      </font>
      <fill>
        <patternFill>
          <bgColor theme="3"/>
        </patternFill>
      </fill>
    </dxf>
    <dxf>
      <font>
        <color theme="4" tint="-0.499984740745262"/>
      </font>
      <fill>
        <patternFill>
          <bgColor theme="4" tint="-0.499984740745262"/>
        </patternFill>
      </fill>
    </dxf>
    <dxf>
      <font>
        <color theme="3"/>
      </font>
      <fill>
        <patternFill>
          <bgColor theme="3"/>
        </patternFill>
      </fill>
    </dxf>
    <dxf>
      <font>
        <color theme="4" tint="-0.499984740745262"/>
      </font>
      <fill>
        <patternFill>
          <bgColor theme="4" tint="-0.499984740745262"/>
        </patternFill>
      </fill>
    </dxf>
    <dxf>
      <font>
        <color theme="4" tint="-0.499984740745262"/>
      </font>
      <fill>
        <patternFill>
          <bgColor theme="4"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anabi.gob.ec/index.php/atencion_al_ciudadano_comunidades_colectiv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4FF13-8C0D-487E-84DA-53DBABF1F6CB}">
  <dimension ref="A1:ZC28"/>
  <sheetViews>
    <sheetView showGridLines="0" zoomScale="90" zoomScaleNormal="90" workbookViewId="0">
      <pane xSplit="2" ySplit="1" topLeftCell="JC2" activePane="bottomRight" state="frozen"/>
      <selection pane="topRight" activeCell="C1" sqref="C1"/>
      <selection pane="bottomLeft" activeCell="A4" sqref="A4"/>
      <selection pane="bottomRight" activeCell="A27" sqref="A27"/>
    </sheetView>
  </sheetViews>
  <sheetFormatPr baseColWidth="10" defaultColWidth="0" defaultRowHeight="15" zeroHeight="1" x14ac:dyDescent="0.25"/>
  <cols>
    <col min="1" max="1" width="9.28515625" style="3" bestFit="1" customWidth="1"/>
    <col min="2" max="2" width="33.5703125" style="3" bestFit="1" customWidth="1"/>
    <col min="3" max="3" width="8.42578125" style="4" bestFit="1" customWidth="1"/>
    <col min="4" max="4" width="27.85546875" style="8" bestFit="1" customWidth="1"/>
    <col min="5" max="5" width="12.42578125" style="4" bestFit="1" customWidth="1"/>
    <col min="6" max="6" width="12.5703125" style="4" bestFit="1" customWidth="1"/>
    <col min="7" max="7" width="12.140625" style="4" bestFit="1" customWidth="1"/>
    <col min="8" max="9" width="12.5703125" style="4" bestFit="1" customWidth="1"/>
    <col min="10" max="10" width="12" style="4" bestFit="1" customWidth="1"/>
    <col min="11" max="11" width="12.42578125" style="4" bestFit="1" customWidth="1"/>
    <col min="12" max="12" width="30.28515625" style="8" bestFit="1" customWidth="1"/>
    <col min="13" max="13" width="45.5703125" style="8" customWidth="1"/>
    <col min="14" max="15" width="14.42578125" style="8" bestFit="1" customWidth="1"/>
    <col min="16" max="16" width="44.42578125" style="8" bestFit="1" customWidth="1"/>
    <col min="17" max="17" width="45.7109375" style="8" customWidth="1"/>
    <col min="18" max="19" width="14.5703125" style="8" bestFit="1" customWidth="1"/>
    <col min="20" max="20" width="44" style="8" bestFit="1" customWidth="1"/>
    <col min="21" max="21" width="45.7109375" style="8" customWidth="1"/>
    <col min="22" max="23" width="14.28515625" style="8" bestFit="1" customWidth="1"/>
    <col min="24" max="24" width="44" style="8" bestFit="1" customWidth="1"/>
    <col min="25" max="25" width="45.7109375" style="8" customWidth="1"/>
    <col min="26" max="27" width="14.5703125" style="8" bestFit="1" customWidth="1"/>
    <col min="28" max="28" width="45.42578125" style="8" bestFit="1" customWidth="1"/>
    <col min="29" max="29" width="61" style="8" customWidth="1"/>
    <col min="30" max="31" width="14.5703125" style="8" bestFit="1" customWidth="1"/>
    <col min="32" max="32" width="45.5703125" style="8" bestFit="1" customWidth="1"/>
    <col min="33" max="33" width="8.42578125" style="4" bestFit="1" customWidth="1"/>
    <col min="34" max="34" width="10.42578125" style="8" bestFit="1" customWidth="1"/>
    <col min="35" max="35" width="10.28515625" style="4" bestFit="1" customWidth="1"/>
    <col min="36" max="36" width="10.42578125" style="4" bestFit="1" customWidth="1"/>
    <col min="37" max="37" width="10.140625" style="4" bestFit="1" customWidth="1"/>
    <col min="38" max="39" width="10.42578125" style="4" bestFit="1" customWidth="1"/>
    <col min="40" max="40" width="10" style="4" bestFit="1" customWidth="1"/>
    <col min="41" max="41" width="10.28515625" style="4" bestFit="1" customWidth="1"/>
    <col min="42" max="42" width="8.42578125" style="4" bestFit="1" customWidth="1"/>
    <col min="43" max="43" width="107.28515625" style="8" bestFit="1" customWidth="1"/>
    <col min="44" max="44" width="50.28515625" style="8" customWidth="1"/>
    <col min="45" max="45" width="12.42578125" style="4" bestFit="1" customWidth="1"/>
    <col min="46" max="46" width="53.85546875" style="8" bestFit="1" customWidth="1"/>
    <col min="47" max="47" width="12.5703125" style="4" bestFit="1" customWidth="1"/>
    <col min="48" max="48" width="53.85546875" style="8" bestFit="1" customWidth="1"/>
    <col min="49" max="49" width="14.42578125" style="8" bestFit="1" customWidth="1"/>
    <col min="50" max="50" width="35.7109375" style="8" customWidth="1"/>
    <col min="51" max="52" width="14.42578125" style="8" bestFit="1" customWidth="1"/>
    <col min="53" max="53" width="26.42578125" style="8" bestFit="1" customWidth="1"/>
    <col min="54" max="54" width="33.28515625" style="8" bestFit="1" customWidth="1"/>
    <col min="55" max="55" width="14.5703125" style="8" bestFit="1" customWidth="1"/>
    <col min="56" max="56" width="35.7109375" style="8" customWidth="1"/>
    <col min="57" max="58" width="14.5703125" style="8" bestFit="1" customWidth="1"/>
    <col min="59" max="59" width="33.28515625" style="8" bestFit="1" customWidth="1"/>
    <col min="60" max="60" width="35.5703125" style="8" bestFit="1" customWidth="1"/>
    <col min="61" max="61" width="14.28515625" style="8" bestFit="1" customWidth="1"/>
    <col min="62" max="62" width="35.7109375" style="8" customWidth="1"/>
    <col min="63" max="64" width="14.28515625" style="8" bestFit="1" customWidth="1"/>
    <col min="65" max="65" width="26.42578125" style="8" bestFit="1" customWidth="1"/>
    <col min="66" max="66" width="35.5703125" style="8" bestFit="1" customWidth="1"/>
    <col min="67" max="67" width="14.5703125" style="8" bestFit="1" customWidth="1"/>
    <col min="68" max="68" width="24.28515625" style="8" bestFit="1" customWidth="1"/>
    <col min="69" max="69" width="32.140625" style="8" bestFit="1" customWidth="1"/>
    <col min="70" max="71" width="14.5703125" style="8" bestFit="1" customWidth="1"/>
    <col min="72" max="72" width="16.7109375" style="8" bestFit="1" customWidth="1"/>
    <col min="73" max="73" width="14.5703125" style="8" bestFit="1" customWidth="1"/>
    <col min="74" max="74" width="12.42578125" style="4" bestFit="1" customWidth="1"/>
    <col min="75" max="75" width="12.5703125" style="4" bestFit="1" customWidth="1"/>
    <col min="76" max="76" width="12.140625" style="4" bestFit="1" customWidth="1"/>
    <col min="77" max="78" width="12.5703125" style="4" bestFit="1" customWidth="1"/>
    <col min="79" max="79" width="12" style="4" bestFit="1" customWidth="1"/>
    <col min="80" max="80" width="12.42578125" style="4" bestFit="1" customWidth="1"/>
    <col min="81" max="81" width="12.5703125" style="4" bestFit="1" customWidth="1"/>
    <col min="82" max="82" width="11.85546875" style="4" bestFit="1" customWidth="1"/>
    <col min="83" max="83" width="20.28515625" style="8" bestFit="1" customWidth="1"/>
    <col min="84" max="84" width="12.42578125" style="4" bestFit="1" customWidth="1"/>
    <col min="85" max="85" width="12.5703125" style="4" bestFit="1" customWidth="1"/>
    <col min="86" max="86" width="12.140625" style="4" bestFit="1" customWidth="1"/>
    <col min="87" max="88" width="12.5703125" style="4" bestFit="1" customWidth="1"/>
    <col min="89" max="89" width="12" style="4" bestFit="1" customWidth="1"/>
    <col min="90" max="90" width="12.42578125" style="4" bestFit="1" customWidth="1"/>
    <col min="91" max="91" width="12.5703125" style="4" bestFit="1" customWidth="1"/>
    <col min="92" max="92" width="11.85546875" style="4" bestFit="1" customWidth="1"/>
    <col min="93" max="93" width="14.42578125" style="8" bestFit="1" customWidth="1"/>
    <col min="94" max="94" width="10.28515625" style="4" bestFit="1" customWidth="1"/>
    <col min="95" max="95" width="10.42578125" style="4" bestFit="1" customWidth="1"/>
    <col min="96" max="96" width="10.140625" style="4" bestFit="1" customWidth="1"/>
    <col min="97" max="98" width="10.42578125" style="4" bestFit="1" customWidth="1"/>
    <col min="99" max="99" width="10" style="4" bestFit="1" customWidth="1"/>
    <col min="100" max="100" width="20.28515625" style="8" bestFit="1" customWidth="1"/>
    <col min="101" max="101" width="11.42578125" style="4" bestFit="1" customWidth="1"/>
    <col min="102" max="102" width="11.5703125" style="4" bestFit="1" customWidth="1"/>
    <col min="103" max="103" width="11.28515625" style="4" bestFit="1" customWidth="1"/>
    <col min="104" max="105" width="11.5703125" style="4" bestFit="1" customWidth="1"/>
    <col min="106" max="106" width="11.140625" style="4" bestFit="1" customWidth="1"/>
    <col min="107" max="107" width="11.42578125" style="4" bestFit="1" customWidth="1"/>
    <col min="108" max="108" width="30" style="8" customWidth="1"/>
    <col min="109" max="111" width="9.5703125" style="4" bestFit="1" customWidth="1"/>
    <col min="112" max="112" width="33.5703125" style="8" customWidth="1"/>
    <col min="113" max="113" width="11.42578125" style="4" bestFit="1" customWidth="1"/>
    <col min="114" max="114" width="11.5703125" style="4" bestFit="1" customWidth="1"/>
    <col min="115" max="115" width="11.28515625" style="4" bestFit="1" customWidth="1"/>
    <col min="116" max="117" width="11.5703125" style="4" bestFit="1" customWidth="1"/>
    <col min="118" max="118" width="11.140625" style="4" bestFit="1" customWidth="1"/>
    <col min="119" max="119" width="11.42578125" style="4" bestFit="1" customWidth="1"/>
    <col min="120" max="120" width="20.140625" style="8" bestFit="1" customWidth="1"/>
    <col min="121" max="126" width="16.85546875" style="8" bestFit="1" customWidth="1"/>
    <col min="127" max="129" width="16.7109375" style="8" bestFit="1" customWidth="1"/>
    <col min="130" max="132" width="16.85546875" style="8" bestFit="1" customWidth="1"/>
    <col min="133" max="135" width="16.7109375" style="8" bestFit="1" customWidth="1"/>
    <col min="136" max="138" width="16.28515625" style="8" bestFit="1" customWidth="1"/>
    <col min="139" max="141" width="16.7109375" style="8" bestFit="1" customWidth="1"/>
    <col min="142" max="144" width="16.85546875" style="8" bestFit="1" customWidth="1"/>
    <col min="145" max="150" width="16.28515625" style="8" bestFit="1" customWidth="1"/>
    <col min="151" max="153" width="16.7109375" style="8" bestFit="1" customWidth="1"/>
    <col min="154" max="156" width="16.28515625" style="8" bestFit="1" customWidth="1"/>
    <col min="157" max="159" width="17.28515625" style="8" bestFit="1" customWidth="1"/>
    <col min="160" max="160" width="50.140625" style="8" bestFit="1" customWidth="1"/>
    <col min="161" max="161" width="9.5703125" style="4" bestFit="1" customWidth="1"/>
    <col min="162" max="162" width="13.42578125" style="4" bestFit="1" customWidth="1"/>
    <col min="163" max="163" width="13.5703125" style="4" bestFit="1" customWidth="1"/>
    <col min="164" max="164" width="13.28515625" style="4" bestFit="1" customWidth="1"/>
    <col min="165" max="165" width="13.5703125" style="4" bestFit="1" customWidth="1"/>
    <col min="166" max="166" width="11.42578125" style="4" bestFit="1" customWidth="1"/>
    <col min="167" max="167" width="11.5703125" style="4" bestFit="1" customWidth="1"/>
    <col min="168" max="168" width="11.28515625" style="4" bestFit="1" customWidth="1"/>
    <col min="169" max="169" width="11.5703125" style="4" bestFit="1" customWidth="1"/>
    <col min="170" max="170" width="17.140625" style="8" bestFit="1" customWidth="1"/>
    <col min="171" max="171" width="13.42578125" style="4" bestFit="1" customWidth="1"/>
    <col min="172" max="172" width="13.5703125" style="4" bestFit="1" customWidth="1"/>
    <col min="173" max="173" width="13.28515625" style="4" bestFit="1" customWidth="1"/>
    <col min="174" max="174" width="13.5703125" style="4" bestFit="1" customWidth="1"/>
    <col min="175" max="175" width="28.85546875" style="8" customWidth="1"/>
    <col min="176" max="177" width="9.5703125" style="4" bestFit="1" customWidth="1"/>
    <col min="178" max="178" width="16.7109375" bestFit="1" customWidth="1"/>
    <col min="179" max="179" width="40.7109375" customWidth="1"/>
    <col min="180" max="180" width="16.7109375" bestFit="1" customWidth="1"/>
    <col min="181" max="181" width="40" bestFit="1" customWidth="1"/>
    <col min="182" max="182" width="16.85546875" bestFit="1" customWidth="1"/>
    <col min="183" max="183" width="40" bestFit="1" customWidth="1"/>
    <col min="184" max="184" width="16.85546875" bestFit="1" customWidth="1"/>
    <col min="185" max="185" width="40.140625" bestFit="1" customWidth="1"/>
    <col min="186" max="186" width="16.42578125" bestFit="1" customWidth="1"/>
    <col min="187" max="187" width="39.85546875" bestFit="1" customWidth="1"/>
    <col min="188" max="188" width="16.42578125" bestFit="1" customWidth="1"/>
    <col min="189" max="189" width="26" bestFit="1" customWidth="1"/>
    <col min="190" max="191" width="16.85546875" bestFit="1" customWidth="1"/>
    <col min="192" max="192" width="40.5703125" bestFit="1" customWidth="1"/>
    <col min="193" max="193" width="41" bestFit="1" customWidth="1"/>
    <col min="194" max="194" width="16.85546875" bestFit="1" customWidth="1"/>
    <col min="195" max="195" width="18.85546875" bestFit="1" customWidth="1"/>
    <col min="196" max="196" width="15.5703125" bestFit="1" customWidth="1"/>
    <col min="197" max="197" width="45.42578125" bestFit="1" customWidth="1"/>
    <col min="198" max="198" width="15.5703125" bestFit="1" customWidth="1"/>
    <col min="199" max="199" width="45" bestFit="1" customWidth="1"/>
    <col min="200" max="200" width="15.7109375" bestFit="1" customWidth="1"/>
    <col min="201" max="201" width="45.42578125" bestFit="1" customWidth="1"/>
    <col min="202" max="202" width="15.7109375" bestFit="1" customWidth="1"/>
    <col min="203" max="203" width="45" bestFit="1" customWidth="1"/>
    <col min="204" max="204" width="15.42578125" bestFit="1" customWidth="1"/>
    <col min="205" max="205" width="45.7109375" customWidth="1"/>
    <col min="206" max="206" width="15.42578125" bestFit="1" customWidth="1"/>
    <col min="207" max="207" width="45" bestFit="1" customWidth="1"/>
    <col min="208" max="208" width="15.7109375" bestFit="1" customWidth="1"/>
    <col min="209" max="209" width="45.7109375" customWidth="1"/>
    <col min="210" max="210" width="15.7109375" bestFit="1" customWidth="1"/>
    <col min="211" max="211" width="45" bestFit="1" customWidth="1"/>
    <col min="212" max="212" width="15.7109375" bestFit="1" customWidth="1"/>
    <col min="213" max="213" width="45.7109375" customWidth="1"/>
    <col min="214" max="214" width="15.7109375" bestFit="1" customWidth="1"/>
    <col min="215" max="215" width="45" bestFit="1" customWidth="1"/>
    <col min="216" max="216" width="15.28515625" bestFit="1" customWidth="1"/>
    <col min="217" max="217" width="45.140625" bestFit="1" customWidth="1"/>
    <col min="218" max="218" width="15.28515625" bestFit="1" customWidth="1"/>
    <col min="219" max="219" width="18.42578125" bestFit="1" customWidth="1"/>
    <col min="220" max="220" width="16.7109375" bestFit="1" customWidth="1"/>
    <col min="221" max="221" width="42.42578125" bestFit="1" customWidth="1"/>
    <col min="222" max="222" width="15.5703125" bestFit="1" customWidth="1"/>
    <col min="223" max="223" width="45" bestFit="1" customWidth="1"/>
    <col min="224" max="224" width="15.7109375" bestFit="1" customWidth="1"/>
    <col min="225" max="225" width="45.42578125" bestFit="1" customWidth="1"/>
    <col min="226" max="226" width="15.7109375" bestFit="1" customWidth="1"/>
    <col min="227" max="227" width="45" bestFit="1" customWidth="1"/>
    <col min="228" max="228" width="15" bestFit="1" customWidth="1"/>
    <col min="229" max="229" width="45.5703125" bestFit="1" customWidth="1"/>
    <col min="230" max="230" width="15" bestFit="1" customWidth="1"/>
    <col min="231" max="231" width="45" bestFit="1" customWidth="1"/>
    <col min="232" max="232" width="15" bestFit="1" customWidth="1"/>
    <col min="233" max="233" width="45.7109375" customWidth="1"/>
    <col min="234" max="234" width="15" bestFit="1" customWidth="1"/>
    <col min="235" max="235" width="17.140625" bestFit="1" customWidth="1"/>
    <col min="236" max="236" width="15.5703125" bestFit="1" customWidth="1"/>
    <col min="237" max="237" width="21.7109375" bestFit="1" customWidth="1"/>
    <col min="238" max="238" width="15.5703125" bestFit="1" customWidth="1"/>
    <col min="239" max="239" width="45" bestFit="1" customWidth="1"/>
    <col min="240" max="240" width="15" bestFit="1" customWidth="1"/>
    <col min="241" max="241" width="45.7109375" customWidth="1"/>
    <col min="242" max="242" width="15" bestFit="1" customWidth="1"/>
    <col min="243" max="243" width="45" bestFit="1" customWidth="1"/>
    <col min="244" max="244" width="16.28515625" bestFit="1" customWidth="1"/>
    <col min="245" max="245" width="45.5703125" bestFit="1" customWidth="1"/>
    <col min="246" max="246" width="45.7109375" customWidth="1"/>
    <col min="247" max="247" width="16.28515625" bestFit="1" customWidth="1"/>
    <col min="248" max="248" width="18.42578125" bestFit="1" customWidth="1"/>
    <col min="249" max="249" width="9.5703125" style="4" bestFit="1" customWidth="1"/>
    <col min="250" max="250" width="50.42578125" style="4" bestFit="1" customWidth="1"/>
    <col min="251" max="251" width="16.7109375" style="4" bestFit="1" customWidth="1"/>
    <col min="252" max="252" width="43.5703125" style="4" bestFit="1" customWidth="1"/>
    <col min="253" max="253" width="9.5703125" style="4" bestFit="1" customWidth="1"/>
    <col min="254" max="254" width="15.5703125" style="4" bestFit="1" customWidth="1"/>
    <col min="255" max="255" width="53.42578125" style="4" bestFit="1" customWidth="1"/>
    <col min="256" max="256" width="15.7109375" style="4" bestFit="1" customWidth="1"/>
    <col min="257" max="257" width="26.7109375" style="4" bestFit="1" customWidth="1"/>
    <col min="258" max="258" width="11.5703125" style="4" bestFit="1" customWidth="1"/>
    <col min="259" max="259" width="15.5703125" style="4" bestFit="1" customWidth="1"/>
    <col min="260" max="260" width="15.7109375" style="4" bestFit="1" customWidth="1"/>
    <col min="261" max="261" width="15.42578125" style="4" bestFit="1" customWidth="1"/>
    <col min="262" max="263" width="15.7109375" style="4" bestFit="1" customWidth="1"/>
    <col min="264" max="264" width="15.28515625" style="4" bestFit="1" customWidth="1"/>
    <col min="265" max="265" width="15.5703125" style="4" bestFit="1" customWidth="1"/>
    <col min="266" max="266" width="17.5703125" style="4" bestFit="1" customWidth="1"/>
    <col min="267" max="267" width="13.5703125" style="4" bestFit="1" customWidth="1"/>
    <col min="268" max="268" width="11.5703125" style="4" bestFit="1" customWidth="1"/>
    <col min="269" max="269" width="11.42578125" style="4" bestFit="1" customWidth="1"/>
    <col min="270" max="270" width="11.5703125" style="4" bestFit="1" customWidth="1"/>
    <col min="271" max="271" width="11.28515625" style="4" bestFit="1" customWidth="1"/>
    <col min="272" max="273" width="11.5703125" style="4" bestFit="1" customWidth="1"/>
    <col min="274" max="274" width="11.140625" style="4" bestFit="1" customWidth="1"/>
    <col min="275" max="276" width="11.42578125" style="4" bestFit="1" customWidth="1"/>
    <col min="277" max="277" width="11.5703125" style="4" bestFit="1" customWidth="1"/>
    <col min="278" max="278" width="11.28515625" style="4" bestFit="1" customWidth="1"/>
    <col min="279" max="280" width="11.5703125" style="4" bestFit="1" customWidth="1"/>
    <col min="281" max="281" width="11.140625" style="4" bestFit="1" customWidth="1"/>
    <col min="282" max="282" width="11.42578125" style="4" bestFit="1" customWidth="1"/>
    <col min="283" max="283" width="11.5703125" style="4" bestFit="1" customWidth="1"/>
    <col min="284" max="285" width="11" style="4" bestFit="1" customWidth="1"/>
    <col min="286" max="286" width="11.42578125" style="4" bestFit="1" customWidth="1"/>
    <col min="287" max="287" width="11" style="4" bestFit="1" customWidth="1"/>
    <col min="288" max="288" width="40.7109375" style="3" customWidth="1"/>
    <col min="289" max="289" width="11.42578125" style="4" bestFit="1" customWidth="1"/>
    <col min="290" max="290" width="11.5703125" style="4" bestFit="1" customWidth="1"/>
    <col min="291" max="291" width="11.28515625" style="4" bestFit="1" customWidth="1"/>
    <col min="292" max="293" width="11.5703125" style="4" bestFit="1" customWidth="1"/>
    <col min="294" max="294" width="11.140625" style="4" bestFit="1" customWidth="1"/>
    <col min="295" max="295" width="11.42578125" style="4" bestFit="1" customWidth="1"/>
    <col min="296" max="296" width="40.28515625" style="8" customWidth="1"/>
    <col min="297" max="297" width="108.85546875" style="8" bestFit="1" customWidth="1"/>
    <col min="298" max="679" width="0" style="4" hidden="1" customWidth="1"/>
    <col min="680" max="16384" width="11.42578125" style="4" hidden="1"/>
  </cols>
  <sheetData>
    <row r="1" spans="1:297" s="78" customFormat="1" x14ac:dyDescent="0.25">
      <c r="A1" s="2" t="s">
        <v>1399</v>
      </c>
      <c r="B1" s="2" t="s">
        <v>1400</v>
      </c>
      <c r="C1" s="2" t="s">
        <v>1401</v>
      </c>
      <c r="D1" s="2" t="s">
        <v>1402</v>
      </c>
      <c r="E1" s="2" t="s">
        <v>1403</v>
      </c>
      <c r="F1" s="2" t="s">
        <v>1404</v>
      </c>
      <c r="G1" s="2" t="s">
        <v>1405</v>
      </c>
      <c r="H1" s="2" t="s">
        <v>1406</v>
      </c>
      <c r="I1" s="2" t="s">
        <v>1407</v>
      </c>
      <c r="J1" s="2" t="s">
        <v>1408</v>
      </c>
      <c r="K1" s="2" t="s">
        <v>1409</v>
      </c>
      <c r="L1" s="2" t="s">
        <v>1410</v>
      </c>
      <c r="M1" s="6" t="s">
        <v>1494</v>
      </c>
      <c r="N1" s="6" t="s">
        <v>1495</v>
      </c>
      <c r="O1" s="6" t="s">
        <v>1496</v>
      </c>
      <c r="P1" s="6" t="s">
        <v>1497</v>
      </c>
      <c r="Q1" s="6" t="s">
        <v>1498</v>
      </c>
      <c r="R1" s="6" t="s">
        <v>1499</v>
      </c>
      <c r="S1" s="6" t="s">
        <v>1500</v>
      </c>
      <c r="T1" s="6" t="s">
        <v>1501</v>
      </c>
      <c r="U1" s="6" t="s">
        <v>1502</v>
      </c>
      <c r="V1" s="6" t="s">
        <v>1503</v>
      </c>
      <c r="W1" s="6" t="s">
        <v>1504</v>
      </c>
      <c r="X1" s="6" t="s">
        <v>1505</v>
      </c>
      <c r="Y1" s="6" t="s">
        <v>1506</v>
      </c>
      <c r="Z1" s="6" t="s">
        <v>1507</v>
      </c>
      <c r="AA1" s="6" t="s">
        <v>1508</v>
      </c>
      <c r="AB1" s="6" t="s">
        <v>1509</v>
      </c>
      <c r="AC1" s="6" t="s">
        <v>1510</v>
      </c>
      <c r="AD1" s="6" t="s">
        <v>1511</v>
      </c>
      <c r="AE1" s="6" t="s">
        <v>1512</v>
      </c>
      <c r="AF1" s="6" t="s">
        <v>1513</v>
      </c>
      <c r="AG1" s="2" t="s">
        <v>1411</v>
      </c>
      <c r="AH1" s="2" t="s">
        <v>1412</v>
      </c>
      <c r="AI1" s="2" t="s">
        <v>1413</v>
      </c>
      <c r="AJ1" s="2" t="s">
        <v>1414</v>
      </c>
      <c r="AK1" s="2" t="s">
        <v>1415</v>
      </c>
      <c r="AL1" s="2" t="s">
        <v>1416</v>
      </c>
      <c r="AM1" s="2" t="s">
        <v>1417</v>
      </c>
      <c r="AN1" s="2" t="s">
        <v>1418</v>
      </c>
      <c r="AO1" s="2" t="s">
        <v>1419</v>
      </c>
      <c r="AP1" s="2" t="s">
        <v>1420</v>
      </c>
      <c r="AQ1" s="2" t="s">
        <v>1421</v>
      </c>
      <c r="AR1" s="2" t="s">
        <v>1422</v>
      </c>
      <c r="AS1" s="2" t="s">
        <v>2178</v>
      </c>
      <c r="AT1" s="2" t="s">
        <v>1423</v>
      </c>
      <c r="AU1" s="2" t="s">
        <v>2179</v>
      </c>
      <c r="AV1" s="2" t="s">
        <v>1424</v>
      </c>
      <c r="AW1" s="77" t="s">
        <v>1514</v>
      </c>
      <c r="AX1" s="77" t="s">
        <v>1515</v>
      </c>
      <c r="AY1" s="77" t="s">
        <v>1516</v>
      </c>
      <c r="AZ1" s="77" t="s">
        <v>1517</v>
      </c>
      <c r="BA1" s="77" t="s">
        <v>1518</v>
      </c>
      <c r="BB1" s="77" t="s">
        <v>1519</v>
      </c>
      <c r="BC1" s="77" t="s">
        <v>1520</v>
      </c>
      <c r="BD1" s="77" t="s">
        <v>1521</v>
      </c>
      <c r="BE1" s="77" t="s">
        <v>1522</v>
      </c>
      <c r="BF1" s="77" t="s">
        <v>1523</v>
      </c>
      <c r="BG1" s="77" t="s">
        <v>1524</v>
      </c>
      <c r="BH1" s="77" t="s">
        <v>1525</v>
      </c>
      <c r="BI1" s="77" t="s">
        <v>1526</v>
      </c>
      <c r="BJ1" s="77" t="s">
        <v>1527</v>
      </c>
      <c r="BK1" s="77" t="s">
        <v>1528</v>
      </c>
      <c r="BL1" s="77" t="s">
        <v>1529</v>
      </c>
      <c r="BM1" s="77" t="s">
        <v>1530</v>
      </c>
      <c r="BN1" s="77" t="s">
        <v>1531</v>
      </c>
      <c r="BO1" s="77" t="s">
        <v>1532</v>
      </c>
      <c r="BP1" s="77" t="s">
        <v>1533</v>
      </c>
      <c r="BQ1" s="77" t="s">
        <v>1534</v>
      </c>
      <c r="BR1" s="77" t="s">
        <v>1535</v>
      </c>
      <c r="BS1" s="77" t="s">
        <v>1536</v>
      </c>
      <c r="BT1" s="77" t="s">
        <v>1537</v>
      </c>
      <c r="BU1" s="77" t="s">
        <v>1538</v>
      </c>
      <c r="BV1" s="2" t="s">
        <v>1425</v>
      </c>
      <c r="BW1" s="2" t="s">
        <v>1426</v>
      </c>
      <c r="BX1" s="2" t="s">
        <v>1427</v>
      </c>
      <c r="BY1" s="2" t="s">
        <v>1428</v>
      </c>
      <c r="BZ1" s="2" t="s">
        <v>1429</v>
      </c>
      <c r="CA1" s="2" t="s">
        <v>1430</v>
      </c>
      <c r="CB1" s="2" t="s">
        <v>1431</v>
      </c>
      <c r="CC1" s="2" t="s">
        <v>1432</v>
      </c>
      <c r="CD1" s="2" t="s">
        <v>1433</v>
      </c>
      <c r="CE1" s="2" t="s">
        <v>1434</v>
      </c>
      <c r="CF1" s="2" t="s">
        <v>1435</v>
      </c>
      <c r="CG1" s="2" t="s">
        <v>1436</v>
      </c>
      <c r="CH1" s="2" t="s">
        <v>1437</v>
      </c>
      <c r="CI1" s="2" t="s">
        <v>1438</v>
      </c>
      <c r="CJ1" s="2" t="s">
        <v>1439</v>
      </c>
      <c r="CK1" s="2" t="s">
        <v>1440</v>
      </c>
      <c r="CL1" s="2" t="s">
        <v>1441</v>
      </c>
      <c r="CM1" s="2" t="s">
        <v>1442</v>
      </c>
      <c r="CN1" s="2" t="s">
        <v>1443</v>
      </c>
      <c r="CO1" s="2" t="s">
        <v>1444</v>
      </c>
      <c r="CP1" s="2" t="s">
        <v>1445</v>
      </c>
      <c r="CQ1" s="2" t="s">
        <v>1446</v>
      </c>
      <c r="CR1" s="2" t="s">
        <v>1447</v>
      </c>
      <c r="CS1" s="2" t="s">
        <v>1448</v>
      </c>
      <c r="CT1" s="2" t="s">
        <v>1449</v>
      </c>
      <c r="CU1" s="2" t="s">
        <v>1450</v>
      </c>
      <c r="CV1" s="2" t="s">
        <v>1451</v>
      </c>
      <c r="CW1" s="2" t="s">
        <v>1452</v>
      </c>
      <c r="CX1" s="2" t="s">
        <v>1453</v>
      </c>
      <c r="CY1" s="2" t="s">
        <v>1454</v>
      </c>
      <c r="CZ1" s="2" t="s">
        <v>1455</v>
      </c>
      <c r="DA1" s="2" t="s">
        <v>1456</v>
      </c>
      <c r="DB1" s="2" t="s">
        <v>1457</v>
      </c>
      <c r="DC1" s="2" t="s">
        <v>1458</v>
      </c>
      <c r="DD1" s="2" t="s">
        <v>1459</v>
      </c>
      <c r="DE1" s="2" t="s">
        <v>1460</v>
      </c>
      <c r="DF1" s="2" t="s">
        <v>1461</v>
      </c>
      <c r="DG1" s="2" t="s">
        <v>1462</v>
      </c>
      <c r="DH1" s="2" t="s">
        <v>1463</v>
      </c>
      <c r="DI1" s="2" t="s">
        <v>1464</v>
      </c>
      <c r="DJ1" s="2" t="s">
        <v>1465</v>
      </c>
      <c r="DK1" s="2" t="s">
        <v>1466</v>
      </c>
      <c r="DL1" s="2" t="s">
        <v>1467</v>
      </c>
      <c r="DM1" s="2" t="s">
        <v>1468</v>
      </c>
      <c r="DN1" s="2" t="s">
        <v>1469</v>
      </c>
      <c r="DO1" s="2" t="s">
        <v>1470</v>
      </c>
      <c r="DP1" s="2" t="s">
        <v>1471</v>
      </c>
      <c r="DQ1" s="77" t="s">
        <v>1539</v>
      </c>
      <c r="DR1" s="77" t="s">
        <v>1540</v>
      </c>
      <c r="DS1" s="77" t="s">
        <v>1541</v>
      </c>
      <c r="DT1" s="77" t="s">
        <v>1542</v>
      </c>
      <c r="DU1" s="77" t="s">
        <v>1543</v>
      </c>
      <c r="DV1" s="77" t="s">
        <v>1544</v>
      </c>
      <c r="DW1" s="77" t="s">
        <v>1545</v>
      </c>
      <c r="DX1" s="77" t="s">
        <v>1546</v>
      </c>
      <c r="DY1" s="77" t="s">
        <v>1547</v>
      </c>
      <c r="DZ1" s="77" t="s">
        <v>1548</v>
      </c>
      <c r="EA1" s="77" t="s">
        <v>1549</v>
      </c>
      <c r="EB1" s="77" t="s">
        <v>1550</v>
      </c>
      <c r="EC1" s="77" t="s">
        <v>1551</v>
      </c>
      <c r="ED1" s="77" t="s">
        <v>1552</v>
      </c>
      <c r="EE1" s="77" t="s">
        <v>1553</v>
      </c>
      <c r="EF1" s="77" t="s">
        <v>1554</v>
      </c>
      <c r="EG1" s="77" t="s">
        <v>1555</v>
      </c>
      <c r="EH1" s="77" t="s">
        <v>1556</v>
      </c>
      <c r="EI1" s="77" t="s">
        <v>1557</v>
      </c>
      <c r="EJ1" s="77" t="s">
        <v>1558</v>
      </c>
      <c r="EK1" s="77" t="s">
        <v>1559</v>
      </c>
      <c r="EL1" s="77" t="s">
        <v>1560</v>
      </c>
      <c r="EM1" s="77" t="s">
        <v>1561</v>
      </c>
      <c r="EN1" s="77" t="s">
        <v>1562</v>
      </c>
      <c r="EO1" s="77" t="s">
        <v>1563</v>
      </c>
      <c r="EP1" s="77" t="s">
        <v>1564</v>
      </c>
      <c r="EQ1" s="77" t="s">
        <v>1565</v>
      </c>
      <c r="ER1" s="77" t="s">
        <v>1566</v>
      </c>
      <c r="ES1" s="77" t="s">
        <v>1567</v>
      </c>
      <c r="ET1" s="77" t="s">
        <v>1568</v>
      </c>
      <c r="EU1" s="77" t="s">
        <v>1569</v>
      </c>
      <c r="EV1" s="77" t="s">
        <v>1570</v>
      </c>
      <c r="EW1" s="77" t="s">
        <v>1571</v>
      </c>
      <c r="EX1" s="77" t="s">
        <v>1572</v>
      </c>
      <c r="EY1" s="77" t="s">
        <v>1573</v>
      </c>
      <c r="EZ1" s="77" t="s">
        <v>1574</v>
      </c>
      <c r="FA1" s="77" t="s">
        <v>1575</v>
      </c>
      <c r="FB1" s="77" t="s">
        <v>1576</v>
      </c>
      <c r="FC1" s="77" t="s">
        <v>1577</v>
      </c>
      <c r="FD1" s="77" t="s">
        <v>1578</v>
      </c>
      <c r="FE1" s="2" t="s">
        <v>1472</v>
      </c>
      <c r="FF1" s="2" t="s">
        <v>1473</v>
      </c>
      <c r="FG1" s="2" t="s">
        <v>1474</v>
      </c>
      <c r="FH1" s="2" t="s">
        <v>1475</v>
      </c>
      <c r="FI1" s="2" t="s">
        <v>1476</v>
      </c>
      <c r="FJ1" s="2" t="s">
        <v>1477</v>
      </c>
      <c r="FK1" s="2" t="s">
        <v>1478</v>
      </c>
      <c r="FL1" s="2" t="s">
        <v>1479</v>
      </c>
      <c r="FM1" s="2" t="s">
        <v>1480</v>
      </c>
      <c r="FN1" s="2" t="s">
        <v>1481</v>
      </c>
      <c r="FO1" s="2" t="s">
        <v>1482</v>
      </c>
      <c r="FP1" s="2" t="s">
        <v>1483</v>
      </c>
      <c r="FQ1" s="2" t="s">
        <v>1484</v>
      </c>
      <c r="FR1" s="2" t="s">
        <v>1485</v>
      </c>
      <c r="FS1" s="2" t="s">
        <v>1486</v>
      </c>
      <c r="FT1" s="2" t="s">
        <v>1487</v>
      </c>
      <c r="FU1" s="2" t="s">
        <v>1488</v>
      </c>
      <c r="FV1" s="77" t="s">
        <v>1579</v>
      </c>
      <c r="FW1" s="77" t="s">
        <v>1580</v>
      </c>
      <c r="FX1" s="77" t="s">
        <v>1581</v>
      </c>
      <c r="FY1" s="77" t="s">
        <v>1582</v>
      </c>
      <c r="FZ1" s="77" t="s">
        <v>1583</v>
      </c>
      <c r="GA1" s="77" t="s">
        <v>1584</v>
      </c>
      <c r="GB1" s="77" t="s">
        <v>1585</v>
      </c>
      <c r="GC1" s="77" t="s">
        <v>1586</v>
      </c>
      <c r="GD1" s="77" t="s">
        <v>1587</v>
      </c>
      <c r="GE1" s="77" t="s">
        <v>1588</v>
      </c>
      <c r="GF1" s="77" t="s">
        <v>1589</v>
      </c>
      <c r="GG1" s="77" t="s">
        <v>1590</v>
      </c>
      <c r="GH1" s="77" t="s">
        <v>1591</v>
      </c>
      <c r="GI1" s="77" t="s">
        <v>1592</v>
      </c>
      <c r="GJ1" s="77" t="s">
        <v>1593</v>
      </c>
      <c r="GK1" s="77" t="s">
        <v>1594</v>
      </c>
      <c r="GL1" s="77" t="s">
        <v>1595</v>
      </c>
      <c r="GM1" s="77" t="s">
        <v>1596</v>
      </c>
      <c r="GN1" s="77" t="s">
        <v>1597</v>
      </c>
      <c r="GO1" s="77" t="s">
        <v>1598</v>
      </c>
      <c r="GP1" s="77" t="s">
        <v>1599</v>
      </c>
      <c r="GQ1" s="77" t="s">
        <v>1600</v>
      </c>
      <c r="GR1" s="77" t="s">
        <v>1601</v>
      </c>
      <c r="GS1" s="77" t="s">
        <v>1602</v>
      </c>
      <c r="GT1" s="77" t="s">
        <v>1603</v>
      </c>
      <c r="GU1" s="77" t="s">
        <v>1604</v>
      </c>
      <c r="GV1" s="77" t="s">
        <v>1605</v>
      </c>
      <c r="GW1" s="77" t="s">
        <v>1606</v>
      </c>
      <c r="GX1" s="77" t="s">
        <v>1607</v>
      </c>
      <c r="GY1" s="77" t="s">
        <v>1608</v>
      </c>
      <c r="GZ1" s="77" t="s">
        <v>1609</v>
      </c>
      <c r="HA1" s="77" t="s">
        <v>1610</v>
      </c>
      <c r="HB1" s="77" t="s">
        <v>1611</v>
      </c>
      <c r="HC1" s="77" t="s">
        <v>1612</v>
      </c>
      <c r="HD1" s="77" t="s">
        <v>1613</v>
      </c>
      <c r="HE1" s="77" t="s">
        <v>1614</v>
      </c>
      <c r="HF1" s="77" t="s">
        <v>1615</v>
      </c>
      <c r="HG1" s="77" t="s">
        <v>1616</v>
      </c>
      <c r="HH1" s="77" t="s">
        <v>1617</v>
      </c>
      <c r="HI1" s="77" t="s">
        <v>1618</v>
      </c>
      <c r="HJ1" s="77" t="s">
        <v>1619</v>
      </c>
      <c r="HK1" s="77" t="s">
        <v>1620</v>
      </c>
      <c r="HL1" s="77" t="s">
        <v>1621</v>
      </c>
      <c r="HM1" s="77" t="s">
        <v>1622</v>
      </c>
      <c r="HN1" s="77" t="s">
        <v>1623</v>
      </c>
      <c r="HO1" s="77" t="s">
        <v>1624</v>
      </c>
      <c r="HP1" s="77" t="s">
        <v>1625</v>
      </c>
      <c r="HQ1" s="77" t="s">
        <v>1626</v>
      </c>
      <c r="HR1" s="77" t="s">
        <v>1627</v>
      </c>
      <c r="HS1" s="77" t="s">
        <v>1628</v>
      </c>
      <c r="HT1" s="77" t="s">
        <v>1629</v>
      </c>
      <c r="HU1" s="77" t="s">
        <v>1630</v>
      </c>
      <c r="HV1" s="77" t="s">
        <v>1631</v>
      </c>
      <c r="HW1" s="77" t="s">
        <v>1632</v>
      </c>
      <c r="HX1" s="77" t="s">
        <v>1633</v>
      </c>
      <c r="HY1" s="77" t="s">
        <v>1634</v>
      </c>
      <c r="HZ1" s="77" t="s">
        <v>1635</v>
      </c>
      <c r="IA1" s="77" t="s">
        <v>1636</v>
      </c>
      <c r="IB1" s="77" t="s">
        <v>1637</v>
      </c>
      <c r="IC1" s="77" t="s">
        <v>1638</v>
      </c>
      <c r="ID1" s="77" t="s">
        <v>1639</v>
      </c>
      <c r="IE1" s="77" t="s">
        <v>1640</v>
      </c>
      <c r="IF1" s="77" t="s">
        <v>1641</v>
      </c>
      <c r="IG1" s="77" t="s">
        <v>1642</v>
      </c>
      <c r="IH1" s="77" t="s">
        <v>1643</v>
      </c>
      <c r="II1" s="77" t="s">
        <v>1644</v>
      </c>
      <c r="IJ1" s="77" t="s">
        <v>1645</v>
      </c>
      <c r="IK1" s="77" t="s">
        <v>1646</v>
      </c>
      <c r="IL1" s="77" t="s">
        <v>1647</v>
      </c>
      <c r="IM1" s="77" t="s">
        <v>1648</v>
      </c>
      <c r="IN1" s="77" t="s">
        <v>1649</v>
      </c>
      <c r="IO1" s="2" t="s">
        <v>1489</v>
      </c>
      <c r="IP1" s="2" t="s">
        <v>1490</v>
      </c>
      <c r="IQ1" s="2" t="s">
        <v>1491</v>
      </c>
      <c r="IR1" s="2" t="s">
        <v>1492</v>
      </c>
      <c r="IS1" s="2" t="s">
        <v>2134</v>
      </c>
      <c r="IT1" s="2" t="s">
        <v>2135</v>
      </c>
      <c r="IU1" s="2" t="s">
        <v>2136</v>
      </c>
      <c r="IV1" s="2" t="s">
        <v>2137</v>
      </c>
      <c r="IW1" s="2" t="s">
        <v>2138</v>
      </c>
      <c r="IX1" s="2" t="s">
        <v>2139</v>
      </c>
      <c r="IY1" s="2" t="s">
        <v>2140</v>
      </c>
      <c r="IZ1" s="2" t="s">
        <v>2141</v>
      </c>
      <c r="JA1" s="2" t="s">
        <v>2142</v>
      </c>
      <c r="JB1" s="2" t="s">
        <v>2143</v>
      </c>
      <c r="JC1" s="2" t="s">
        <v>2144</v>
      </c>
      <c r="JD1" s="2" t="s">
        <v>2145</v>
      </c>
      <c r="JE1" s="2" t="s">
        <v>2146</v>
      </c>
      <c r="JF1" s="2" t="s">
        <v>2147</v>
      </c>
      <c r="JG1" s="2" t="s">
        <v>2148</v>
      </c>
      <c r="JH1" s="2" t="s">
        <v>2149</v>
      </c>
      <c r="JI1" s="2" t="s">
        <v>2150</v>
      </c>
      <c r="JJ1" s="2" t="s">
        <v>2151</v>
      </c>
      <c r="JK1" s="2" t="s">
        <v>2152</v>
      </c>
      <c r="JL1" s="2" t="s">
        <v>2153</v>
      </c>
      <c r="JM1" s="2" t="s">
        <v>2154</v>
      </c>
      <c r="JN1" s="2" t="s">
        <v>2155</v>
      </c>
      <c r="JO1" s="2" t="s">
        <v>2156</v>
      </c>
      <c r="JP1" s="2" t="s">
        <v>2157</v>
      </c>
      <c r="JQ1" s="2" t="s">
        <v>2158</v>
      </c>
      <c r="JR1" s="2" t="s">
        <v>2159</v>
      </c>
      <c r="JS1" s="2" t="s">
        <v>2160</v>
      </c>
      <c r="JT1" s="2" t="s">
        <v>2161</v>
      </c>
      <c r="JU1" s="2" t="s">
        <v>2162</v>
      </c>
      <c r="JV1" s="2" t="s">
        <v>2163</v>
      </c>
      <c r="JW1" s="2" t="s">
        <v>2164</v>
      </c>
      <c r="JX1" s="2" t="s">
        <v>2165</v>
      </c>
      <c r="JY1" s="2" t="s">
        <v>2166</v>
      </c>
      <c r="JZ1" s="2" t="s">
        <v>2167</v>
      </c>
      <c r="KA1" s="2" t="s">
        <v>2168</v>
      </c>
      <c r="KB1" s="2" t="s">
        <v>2169</v>
      </c>
      <c r="KC1" s="2" t="s">
        <v>2170</v>
      </c>
      <c r="KD1" s="2" t="s">
        <v>2171</v>
      </c>
      <c r="KE1" s="2" t="s">
        <v>2172</v>
      </c>
      <c r="KF1" s="2" t="s">
        <v>2173</v>
      </c>
      <c r="KG1" s="2" t="s">
        <v>2174</v>
      </c>
      <c r="KH1" s="2" t="s">
        <v>2175</v>
      </c>
      <c r="KI1" s="2" t="s">
        <v>2176</v>
      </c>
      <c r="KJ1" s="2" t="s">
        <v>2177</v>
      </c>
      <c r="KK1" s="2" t="s">
        <v>1493</v>
      </c>
    </row>
    <row r="2" spans="1:297" ht="45" x14ac:dyDescent="0.25">
      <c r="A2" s="11" t="s">
        <v>1034</v>
      </c>
      <c r="B2" s="10" t="s">
        <v>1035</v>
      </c>
      <c r="C2" s="9" t="s">
        <v>11</v>
      </c>
      <c r="D2" s="12" t="s">
        <v>374</v>
      </c>
      <c r="E2" s="9"/>
      <c r="F2" s="9"/>
      <c r="G2" s="9"/>
      <c r="H2" s="9"/>
      <c r="I2" s="9"/>
      <c r="J2" s="9"/>
      <c r="K2" s="9"/>
      <c r="L2" s="12"/>
      <c r="M2" s="12" t="s">
        <v>1045</v>
      </c>
      <c r="N2" s="9">
        <v>1</v>
      </c>
      <c r="O2" s="9">
        <v>3</v>
      </c>
      <c r="P2" s="9"/>
      <c r="Q2" s="12" t="s">
        <v>1046</v>
      </c>
      <c r="R2" s="18">
        <v>3</v>
      </c>
      <c r="S2" s="18">
        <v>2</v>
      </c>
      <c r="T2" s="17"/>
      <c r="U2" s="17" t="s">
        <v>1047</v>
      </c>
      <c r="V2" s="18">
        <v>1</v>
      </c>
      <c r="W2" s="18">
        <v>3</v>
      </c>
      <c r="X2" s="17"/>
      <c r="Y2" s="17" t="s">
        <v>1048</v>
      </c>
      <c r="Z2" s="18">
        <v>1</v>
      </c>
      <c r="AA2" s="18">
        <v>2</v>
      </c>
      <c r="AB2" s="17"/>
      <c r="AC2" s="17" t="s">
        <v>1049</v>
      </c>
      <c r="AD2" s="18">
        <v>1</v>
      </c>
      <c r="AE2" s="18">
        <v>2</v>
      </c>
      <c r="AF2" s="17"/>
      <c r="AG2" s="9">
        <v>1</v>
      </c>
      <c r="AH2" s="12" t="s">
        <v>374</v>
      </c>
      <c r="AI2" s="9">
        <v>1</v>
      </c>
      <c r="AJ2" s="9">
        <v>1</v>
      </c>
      <c r="AK2" s="9">
        <v>1</v>
      </c>
      <c r="AL2" s="9">
        <v>1</v>
      </c>
      <c r="AM2" s="9">
        <v>1</v>
      </c>
      <c r="AN2" s="9">
        <v>1</v>
      </c>
      <c r="AO2" s="9">
        <v>1</v>
      </c>
      <c r="AP2" s="9">
        <v>1</v>
      </c>
      <c r="AQ2" s="12" t="s">
        <v>1036</v>
      </c>
      <c r="AR2" s="12" t="s">
        <v>374</v>
      </c>
      <c r="AS2" s="9">
        <v>1</v>
      </c>
      <c r="AT2" s="12" t="s">
        <v>374</v>
      </c>
      <c r="AU2" s="9">
        <v>4</v>
      </c>
      <c r="AV2" s="12" t="s">
        <v>374</v>
      </c>
      <c r="AW2" s="80">
        <v>1</v>
      </c>
      <c r="AX2" s="81" t="s">
        <v>1059</v>
      </c>
      <c r="AY2" s="80">
        <v>1</v>
      </c>
      <c r="AZ2" s="80">
        <v>2</v>
      </c>
      <c r="BA2" s="81"/>
      <c r="BB2" s="81" t="s">
        <v>1060</v>
      </c>
      <c r="BC2" s="80">
        <v>2</v>
      </c>
      <c r="BD2" s="81"/>
      <c r="BE2" s="80"/>
      <c r="BF2" s="80"/>
      <c r="BG2" s="81"/>
      <c r="BH2" s="81"/>
      <c r="BI2" s="80">
        <v>2</v>
      </c>
      <c r="BJ2" s="81"/>
      <c r="BK2" s="80"/>
      <c r="BL2" s="80"/>
      <c r="BM2" s="81"/>
      <c r="BN2" s="81"/>
      <c r="BO2" s="80">
        <v>2</v>
      </c>
      <c r="BP2" s="79"/>
      <c r="BQ2" s="79"/>
      <c r="BR2" s="79"/>
      <c r="BS2" s="79"/>
      <c r="BT2" s="79"/>
      <c r="BU2" s="79"/>
      <c r="BV2" s="9">
        <v>1</v>
      </c>
      <c r="BW2" s="9">
        <v>2</v>
      </c>
      <c r="BX2" s="9">
        <v>2</v>
      </c>
      <c r="BY2" s="9">
        <v>2</v>
      </c>
      <c r="BZ2" s="9">
        <v>1</v>
      </c>
      <c r="CA2" s="9">
        <v>1</v>
      </c>
      <c r="CB2" s="9">
        <v>2</v>
      </c>
      <c r="CC2" s="9">
        <v>2</v>
      </c>
      <c r="CD2" s="9">
        <v>2</v>
      </c>
      <c r="CE2" s="12" t="s">
        <v>374</v>
      </c>
      <c r="CF2" s="9">
        <v>2</v>
      </c>
      <c r="CG2" s="9">
        <v>2</v>
      </c>
      <c r="CH2" s="9">
        <v>2</v>
      </c>
      <c r="CI2" s="9">
        <v>2</v>
      </c>
      <c r="CJ2" s="9">
        <v>1</v>
      </c>
      <c r="CK2" s="9">
        <v>1</v>
      </c>
      <c r="CL2" s="9">
        <v>2</v>
      </c>
      <c r="CM2" s="9">
        <v>2</v>
      </c>
      <c r="CN2" s="9">
        <v>2</v>
      </c>
      <c r="CO2" s="12" t="s">
        <v>374</v>
      </c>
      <c r="CP2" s="9">
        <v>1</v>
      </c>
      <c r="CQ2" s="9">
        <v>1</v>
      </c>
      <c r="CR2" s="9">
        <v>1</v>
      </c>
      <c r="CS2" s="9">
        <v>1</v>
      </c>
      <c r="CT2" s="9">
        <v>2</v>
      </c>
      <c r="CU2" s="9">
        <v>2</v>
      </c>
      <c r="CV2" s="12" t="s">
        <v>374</v>
      </c>
      <c r="CW2" s="9">
        <v>1</v>
      </c>
      <c r="CX2" s="9">
        <v>2</v>
      </c>
      <c r="CY2" s="9">
        <v>1</v>
      </c>
      <c r="CZ2" s="9">
        <v>2</v>
      </c>
      <c r="DA2" s="9">
        <v>2</v>
      </c>
      <c r="DB2" s="9">
        <v>1</v>
      </c>
      <c r="DC2" s="9">
        <v>2</v>
      </c>
      <c r="DD2" s="12" t="s">
        <v>374</v>
      </c>
      <c r="DE2" s="9">
        <v>1</v>
      </c>
      <c r="DF2" s="9">
        <v>1</v>
      </c>
      <c r="DG2" s="9" t="s">
        <v>11</v>
      </c>
      <c r="DH2" s="12" t="s">
        <v>374</v>
      </c>
      <c r="DI2" s="9">
        <v>1</v>
      </c>
      <c r="DJ2" s="9">
        <v>1</v>
      </c>
      <c r="DK2" s="9">
        <v>1</v>
      </c>
      <c r="DL2" s="9">
        <v>1</v>
      </c>
      <c r="DM2" s="9">
        <v>1</v>
      </c>
      <c r="DN2" s="9">
        <v>1</v>
      </c>
      <c r="DO2" s="9">
        <v>1</v>
      </c>
      <c r="DP2" s="12" t="s">
        <v>1037</v>
      </c>
      <c r="DQ2" s="9">
        <v>1</v>
      </c>
      <c r="DR2" s="9">
        <v>1</v>
      </c>
      <c r="DS2" s="9">
        <v>0</v>
      </c>
      <c r="DT2" s="9">
        <v>6</v>
      </c>
      <c r="DU2" s="9">
        <v>5</v>
      </c>
      <c r="DV2" s="9">
        <v>0</v>
      </c>
      <c r="DW2" s="9">
        <v>1</v>
      </c>
      <c r="DX2" s="9">
        <v>1</v>
      </c>
      <c r="DY2" s="9">
        <v>0</v>
      </c>
      <c r="DZ2" s="9">
        <v>6</v>
      </c>
      <c r="EA2" s="9">
        <v>6</v>
      </c>
      <c r="EB2" s="9">
        <v>0</v>
      </c>
      <c r="EC2" s="9">
        <v>128</v>
      </c>
      <c r="ED2" s="9">
        <v>95</v>
      </c>
      <c r="EE2" s="9">
        <v>0</v>
      </c>
      <c r="EF2" s="9">
        <v>6</v>
      </c>
      <c r="EG2" s="9">
        <v>5</v>
      </c>
      <c r="EH2" s="9">
        <v>0</v>
      </c>
      <c r="EI2" s="9">
        <v>1</v>
      </c>
      <c r="EJ2" s="9">
        <v>1</v>
      </c>
      <c r="EK2" s="9">
        <v>0</v>
      </c>
      <c r="EL2" s="9">
        <v>2</v>
      </c>
      <c r="EM2" s="9">
        <v>1</v>
      </c>
      <c r="EN2" s="9">
        <v>0</v>
      </c>
      <c r="EO2" s="9">
        <v>3</v>
      </c>
      <c r="EP2" s="9">
        <v>3</v>
      </c>
      <c r="EQ2" s="9">
        <v>0</v>
      </c>
      <c r="ER2" s="9">
        <v>6</v>
      </c>
      <c r="ES2" s="9">
        <v>6</v>
      </c>
      <c r="ET2" s="9">
        <v>0</v>
      </c>
      <c r="EU2" s="9">
        <v>0</v>
      </c>
      <c r="EV2" s="9">
        <v>0</v>
      </c>
      <c r="EW2" s="9">
        <v>0</v>
      </c>
      <c r="EX2" s="9">
        <v>0</v>
      </c>
      <c r="EY2" s="9">
        <v>0</v>
      </c>
      <c r="EZ2" s="9">
        <v>0</v>
      </c>
      <c r="FA2" s="9">
        <v>0</v>
      </c>
      <c r="FB2" s="9">
        <v>0</v>
      </c>
      <c r="FC2" s="9">
        <v>0</v>
      </c>
      <c r="FD2" s="12" t="s">
        <v>374</v>
      </c>
      <c r="FE2" s="9">
        <v>1</v>
      </c>
      <c r="FF2" s="9">
        <v>1</v>
      </c>
      <c r="FG2" s="9">
        <v>1</v>
      </c>
      <c r="FH2" s="9">
        <v>2</v>
      </c>
      <c r="FI2" s="9">
        <v>1</v>
      </c>
      <c r="FJ2" s="9">
        <v>1</v>
      </c>
      <c r="FK2" s="9">
        <v>2</v>
      </c>
      <c r="FL2" s="9">
        <v>1</v>
      </c>
      <c r="FM2" s="9">
        <v>2</v>
      </c>
      <c r="FN2" s="12" t="s">
        <v>374</v>
      </c>
      <c r="FO2" s="9">
        <v>1</v>
      </c>
      <c r="FP2" s="9">
        <v>1</v>
      </c>
      <c r="FQ2" s="9">
        <v>1</v>
      </c>
      <c r="FR2" s="9">
        <v>2</v>
      </c>
      <c r="FS2" s="12" t="s">
        <v>374</v>
      </c>
      <c r="FT2" s="9">
        <v>1</v>
      </c>
      <c r="FU2" s="9">
        <v>1</v>
      </c>
      <c r="FV2" s="9">
        <v>1</v>
      </c>
      <c r="FW2" s="12" t="s">
        <v>1065</v>
      </c>
      <c r="FX2" s="9">
        <v>4</v>
      </c>
      <c r="FY2" s="12" t="s">
        <v>374</v>
      </c>
      <c r="FZ2" s="9">
        <v>1</v>
      </c>
      <c r="GA2" s="12" t="s">
        <v>1066</v>
      </c>
      <c r="GB2" s="9">
        <v>4</v>
      </c>
      <c r="GC2" s="12" t="s">
        <v>374</v>
      </c>
      <c r="GD2" s="9">
        <v>1</v>
      </c>
      <c r="GE2" s="12" t="s">
        <v>1067</v>
      </c>
      <c r="GF2" s="9">
        <v>2</v>
      </c>
      <c r="GG2" s="12" t="s">
        <v>374</v>
      </c>
      <c r="GH2" s="9">
        <v>2</v>
      </c>
      <c r="GI2" s="9">
        <v>1</v>
      </c>
      <c r="GJ2" s="12" t="s">
        <v>1068</v>
      </c>
      <c r="GK2" s="12" t="s">
        <v>1365</v>
      </c>
      <c r="GL2" s="9">
        <v>4</v>
      </c>
      <c r="GM2" s="12" t="s">
        <v>374</v>
      </c>
      <c r="GN2" s="9">
        <v>1</v>
      </c>
      <c r="GO2" s="12" t="s">
        <v>443</v>
      </c>
      <c r="GP2" s="9"/>
      <c r="GQ2" s="12" t="s">
        <v>374</v>
      </c>
      <c r="GR2" s="9">
        <v>1</v>
      </c>
      <c r="GS2" s="12" t="s">
        <v>443</v>
      </c>
      <c r="GT2" s="9"/>
      <c r="GU2" s="12" t="s">
        <v>374</v>
      </c>
      <c r="GV2" s="9">
        <v>2</v>
      </c>
      <c r="GW2" s="12" t="s">
        <v>374</v>
      </c>
      <c r="GX2" s="9">
        <v>1</v>
      </c>
      <c r="GY2" s="12" t="s">
        <v>374</v>
      </c>
      <c r="GZ2" s="9">
        <v>2</v>
      </c>
      <c r="HA2" s="12" t="s">
        <v>374</v>
      </c>
      <c r="HB2" s="9">
        <v>4</v>
      </c>
      <c r="HC2" s="12" t="s">
        <v>374</v>
      </c>
      <c r="HD2" s="9">
        <v>2</v>
      </c>
      <c r="HE2" s="12" t="s">
        <v>374</v>
      </c>
      <c r="HF2" s="9">
        <v>4</v>
      </c>
      <c r="HG2" s="12" t="s">
        <v>374</v>
      </c>
      <c r="HH2" s="9">
        <v>2</v>
      </c>
      <c r="HI2" s="12" t="s">
        <v>374</v>
      </c>
      <c r="HJ2" s="9">
        <v>3</v>
      </c>
      <c r="HK2" s="12" t="s">
        <v>374</v>
      </c>
      <c r="HL2" s="9">
        <v>2</v>
      </c>
      <c r="HM2" s="12" t="s">
        <v>374</v>
      </c>
      <c r="HN2" s="9">
        <v>4</v>
      </c>
      <c r="HO2" s="12" t="s">
        <v>374</v>
      </c>
      <c r="HP2" s="9">
        <v>2</v>
      </c>
      <c r="HQ2" s="12" t="s">
        <v>374</v>
      </c>
      <c r="HR2" s="9">
        <v>4</v>
      </c>
      <c r="HS2" s="12" t="s">
        <v>374</v>
      </c>
      <c r="HT2" s="9">
        <v>1</v>
      </c>
      <c r="HU2" s="12" t="s">
        <v>443</v>
      </c>
      <c r="HV2" s="9"/>
      <c r="HW2" s="12" t="s">
        <v>374</v>
      </c>
      <c r="HX2" s="9">
        <v>1</v>
      </c>
      <c r="HY2" s="12" t="s">
        <v>443</v>
      </c>
      <c r="HZ2" s="9"/>
      <c r="IA2" s="12" t="s">
        <v>374</v>
      </c>
      <c r="IB2" s="9">
        <v>2</v>
      </c>
      <c r="IC2" s="12" t="s">
        <v>374</v>
      </c>
      <c r="ID2" s="9">
        <v>2</v>
      </c>
      <c r="IE2" s="12" t="s">
        <v>374</v>
      </c>
      <c r="IF2" s="9">
        <v>1</v>
      </c>
      <c r="IG2" s="12" t="s">
        <v>443</v>
      </c>
      <c r="IH2" s="9"/>
      <c r="II2" s="12" t="s">
        <v>374</v>
      </c>
      <c r="IJ2" s="9">
        <v>2</v>
      </c>
      <c r="IK2" s="12" t="s">
        <v>374</v>
      </c>
      <c r="IL2" s="12" t="s">
        <v>374</v>
      </c>
      <c r="IM2" s="9"/>
      <c r="IN2" s="12" t="s">
        <v>374</v>
      </c>
      <c r="IO2" s="9">
        <v>2</v>
      </c>
      <c r="IP2" s="9" t="s">
        <v>374</v>
      </c>
      <c r="IQ2" s="9" t="s">
        <v>374</v>
      </c>
      <c r="IR2" s="9" t="s">
        <v>374</v>
      </c>
      <c r="IS2" s="9">
        <v>2</v>
      </c>
      <c r="IT2" s="9"/>
      <c r="IU2" s="9" t="s">
        <v>382</v>
      </c>
      <c r="IV2" s="9" t="s">
        <v>382</v>
      </c>
      <c r="IW2" s="9" t="s">
        <v>382</v>
      </c>
      <c r="IX2" s="9"/>
      <c r="IY2" s="9"/>
      <c r="IZ2" s="9"/>
      <c r="JA2" s="9"/>
      <c r="JB2" s="9"/>
      <c r="JC2" s="9"/>
      <c r="JD2" s="9"/>
      <c r="JE2" s="9"/>
      <c r="JF2" s="9" t="s">
        <v>382</v>
      </c>
      <c r="JG2" s="9" t="s">
        <v>382</v>
      </c>
      <c r="JH2" s="9" t="s">
        <v>12</v>
      </c>
      <c r="JI2" s="9">
        <v>1</v>
      </c>
      <c r="JJ2" s="9">
        <v>1</v>
      </c>
      <c r="JK2" s="9">
        <v>1</v>
      </c>
      <c r="JL2" s="9">
        <v>1</v>
      </c>
      <c r="JM2" s="9">
        <v>1</v>
      </c>
      <c r="JN2" s="9">
        <v>1</v>
      </c>
      <c r="JO2" s="9">
        <v>1</v>
      </c>
      <c r="JP2" s="9">
        <v>1</v>
      </c>
      <c r="JQ2" s="9">
        <v>1</v>
      </c>
      <c r="JR2" s="9">
        <v>1</v>
      </c>
      <c r="JS2" s="9">
        <v>1</v>
      </c>
      <c r="JT2" s="9">
        <v>1</v>
      </c>
      <c r="JU2" s="9">
        <v>1</v>
      </c>
      <c r="JV2" s="9">
        <v>1</v>
      </c>
      <c r="JW2" s="9">
        <v>1</v>
      </c>
      <c r="JX2" s="9">
        <v>1</v>
      </c>
      <c r="JY2" s="9">
        <v>1</v>
      </c>
      <c r="JZ2" s="9">
        <v>1</v>
      </c>
      <c r="KA2" s="9">
        <v>2</v>
      </c>
      <c r="KB2" s="10" t="s">
        <v>374</v>
      </c>
      <c r="KC2" s="9">
        <v>18</v>
      </c>
      <c r="KD2" s="9">
        <v>0</v>
      </c>
      <c r="KE2" s="9">
        <v>0</v>
      </c>
      <c r="KF2" s="9">
        <v>0</v>
      </c>
      <c r="KG2" s="9">
        <v>0</v>
      </c>
      <c r="KH2" s="9">
        <v>0</v>
      </c>
      <c r="KI2" s="9">
        <v>0</v>
      </c>
      <c r="KJ2" s="12"/>
      <c r="KK2" s="12"/>
    </row>
    <row r="3" spans="1:297" ht="120" x14ac:dyDescent="0.25">
      <c r="A3" s="11" t="s">
        <v>1164</v>
      </c>
      <c r="B3" s="10" t="s">
        <v>810</v>
      </c>
      <c r="C3" s="9" t="s">
        <v>11</v>
      </c>
      <c r="D3" s="12" t="s">
        <v>374</v>
      </c>
      <c r="E3" s="9"/>
      <c r="F3" s="9"/>
      <c r="G3" s="9"/>
      <c r="H3" s="9"/>
      <c r="I3" s="9"/>
      <c r="J3" s="9"/>
      <c r="K3" s="9"/>
      <c r="L3" s="12" t="s">
        <v>382</v>
      </c>
      <c r="M3" s="12" t="s">
        <v>833</v>
      </c>
      <c r="N3" s="9">
        <v>1</v>
      </c>
      <c r="O3" s="9">
        <v>2</v>
      </c>
      <c r="P3" s="9"/>
      <c r="Q3" s="12" t="s">
        <v>834</v>
      </c>
      <c r="R3" s="18">
        <v>1</v>
      </c>
      <c r="S3" s="18">
        <v>2</v>
      </c>
      <c r="T3" s="17"/>
      <c r="U3" s="17" t="s">
        <v>835</v>
      </c>
      <c r="V3" s="18">
        <v>1</v>
      </c>
      <c r="W3" s="18">
        <v>2</v>
      </c>
      <c r="X3" s="17"/>
      <c r="Y3" s="17" t="s">
        <v>836</v>
      </c>
      <c r="Z3" s="18">
        <v>3</v>
      </c>
      <c r="AA3" s="18">
        <v>2</v>
      </c>
      <c r="AB3" s="17"/>
      <c r="AC3" s="17" t="s">
        <v>837</v>
      </c>
      <c r="AD3" s="18">
        <v>1</v>
      </c>
      <c r="AE3" s="18">
        <v>2</v>
      </c>
      <c r="AF3" s="17"/>
      <c r="AG3" s="9">
        <v>1</v>
      </c>
      <c r="AH3" s="12" t="s">
        <v>374</v>
      </c>
      <c r="AI3" s="9">
        <v>1</v>
      </c>
      <c r="AJ3" s="9">
        <v>1</v>
      </c>
      <c r="AK3" s="9">
        <v>1</v>
      </c>
      <c r="AL3" s="9">
        <v>1</v>
      </c>
      <c r="AM3" s="9">
        <v>1</v>
      </c>
      <c r="AN3" s="9">
        <v>1</v>
      </c>
      <c r="AO3" s="9">
        <v>1</v>
      </c>
      <c r="AP3" s="9">
        <v>2</v>
      </c>
      <c r="AQ3" s="12" t="s">
        <v>374</v>
      </c>
      <c r="AR3" s="12" t="s">
        <v>811</v>
      </c>
      <c r="AS3" s="9">
        <v>5</v>
      </c>
      <c r="AT3" s="12" t="s">
        <v>812</v>
      </c>
      <c r="AU3" s="9">
        <v>5</v>
      </c>
      <c r="AV3" s="12" t="s">
        <v>812</v>
      </c>
      <c r="AW3" s="9">
        <v>2</v>
      </c>
      <c r="AX3" s="12"/>
      <c r="AY3" s="9"/>
      <c r="AZ3" s="9"/>
      <c r="BA3" s="12"/>
      <c r="BB3" s="12"/>
      <c r="BC3" s="9">
        <v>1</v>
      </c>
      <c r="BD3" s="12" t="s">
        <v>859</v>
      </c>
      <c r="BE3" s="9">
        <v>1</v>
      </c>
      <c r="BF3" s="9">
        <v>4</v>
      </c>
      <c r="BG3" s="12"/>
      <c r="BH3" s="12" t="s">
        <v>860</v>
      </c>
      <c r="BI3" s="9">
        <v>1</v>
      </c>
      <c r="BJ3" s="12" t="s">
        <v>861</v>
      </c>
      <c r="BK3" s="9">
        <v>1</v>
      </c>
      <c r="BL3" s="9">
        <v>1</v>
      </c>
      <c r="BM3" s="12"/>
      <c r="BN3" s="12" t="s">
        <v>860</v>
      </c>
      <c r="BO3" s="9">
        <v>2</v>
      </c>
      <c r="BP3" s="10"/>
      <c r="BQ3" s="10"/>
      <c r="BR3" s="10"/>
      <c r="BS3" s="10"/>
      <c r="BT3" s="10"/>
      <c r="BU3" s="10"/>
      <c r="BV3" s="9">
        <v>2</v>
      </c>
      <c r="BW3" s="9">
        <v>2</v>
      </c>
      <c r="BX3" s="9">
        <v>2</v>
      </c>
      <c r="BY3" s="9">
        <v>2</v>
      </c>
      <c r="BZ3" s="9">
        <v>2</v>
      </c>
      <c r="CA3" s="9">
        <v>2</v>
      </c>
      <c r="CB3" s="9">
        <v>1</v>
      </c>
      <c r="CC3" s="9">
        <v>2</v>
      </c>
      <c r="CD3" s="9">
        <v>2</v>
      </c>
      <c r="CE3" s="12" t="s">
        <v>374</v>
      </c>
      <c r="CF3" s="9">
        <v>2</v>
      </c>
      <c r="CG3" s="9">
        <v>2</v>
      </c>
      <c r="CH3" s="9">
        <v>2</v>
      </c>
      <c r="CI3" s="9">
        <v>2</v>
      </c>
      <c r="CJ3" s="9">
        <v>2</v>
      </c>
      <c r="CK3" s="9">
        <v>2</v>
      </c>
      <c r="CL3" s="9">
        <v>1</v>
      </c>
      <c r="CM3" s="9">
        <v>2</v>
      </c>
      <c r="CN3" s="9">
        <v>2</v>
      </c>
      <c r="CO3" s="12" t="s">
        <v>374</v>
      </c>
      <c r="CP3" s="9">
        <v>2</v>
      </c>
      <c r="CQ3" s="9">
        <v>2</v>
      </c>
      <c r="CR3" s="9">
        <v>2</v>
      </c>
      <c r="CS3" s="9">
        <v>2</v>
      </c>
      <c r="CT3" s="9">
        <v>2</v>
      </c>
      <c r="CU3" s="9">
        <v>2</v>
      </c>
      <c r="CV3" s="12" t="s">
        <v>374</v>
      </c>
      <c r="CW3" s="9">
        <v>2</v>
      </c>
      <c r="CX3" s="9">
        <v>2</v>
      </c>
      <c r="CY3" s="9">
        <v>2</v>
      </c>
      <c r="CZ3" s="9">
        <v>2</v>
      </c>
      <c r="DA3" s="9">
        <v>2</v>
      </c>
      <c r="DB3" s="9">
        <v>2</v>
      </c>
      <c r="DC3" s="9">
        <v>2</v>
      </c>
      <c r="DD3" s="12" t="s">
        <v>374</v>
      </c>
      <c r="DE3" s="9">
        <v>1</v>
      </c>
      <c r="DF3" s="9">
        <v>1</v>
      </c>
      <c r="DG3" s="9" t="s">
        <v>12</v>
      </c>
      <c r="DH3" s="12" t="s">
        <v>374</v>
      </c>
      <c r="DI3" s="9">
        <v>1</v>
      </c>
      <c r="DJ3" s="9">
        <v>1</v>
      </c>
      <c r="DK3" s="9">
        <v>2</v>
      </c>
      <c r="DL3" s="9">
        <v>1</v>
      </c>
      <c r="DM3" s="9">
        <v>1</v>
      </c>
      <c r="DN3" s="9">
        <v>2</v>
      </c>
      <c r="DO3" s="9">
        <v>2</v>
      </c>
      <c r="DP3" s="12" t="s">
        <v>374</v>
      </c>
      <c r="DQ3" s="9">
        <v>4</v>
      </c>
      <c r="DR3" s="9">
        <v>4</v>
      </c>
      <c r="DS3" s="9">
        <v>1</v>
      </c>
      <c r="DT3" s="9">
        <v>12</v>
      </c>
      <c r="DU3" s="9">
        <v>12</v>
      </c>
      <c r="DV3" s="9">
        <v>10</v>
      </c>
      <c r="DW3" s="9">
        <v>0</v>
      </c>
      <c r="DX3" s="9">
        <v>0</v>
      </c>
      <c r="DY3" s="9">
        <v>0</v>
      </c>
      <c r="DZ3" s="9">
        <v>2</v>
      </c>
      <c r="EA3" s="9">
        <v>2</v>
      </c>
      <c r="EB3" s="9">
        <v>1</v>
      </c>
      <c r="EC3" s="9">
        <v>3</v>
      </c>
      <c r="ED3" s="9">
        <v>3</v>
      </c>
      <c r="EE3" s="9">
        <v>10</v>
      </c>
      <c r="EF3" s="9">
        <v>5</v>
      </c>
      <c r="EG3" s="9">
        <v>5</v>
      </c>
      <c r="EH3" s="9">
        <v>6</v>
      </c>
      <c r="EI3" s="9">
        <v>0</v>
      </c>
      <c r="EJ3" s="9">
        <v>0</v>
      </c>
      <c r="EK3" s="9">
        <v>0</v>
      </c>
      <c r="EL3" s="9">
        <v>4</v>
      </c>
      <c r="EM3" s="9">
        <v>4</v>
      </c>
      <c r="EN3" s="9">
        <v>2</v>
      </c>
      <c r="EO3" s="9">
        <v>0</v>
      </c>
      <c r="EP3" s="9">
        <v>0</v>
      </c>
      <c r="EQ3" s="9">
        <v>0</v>
      </c>
      <c r="ER3" s="9">
        <v>14</v>
      </c>
      <c r="ES3" s="9">
        <v>14</v>
      </c>
      <c r="ET3" s="9">
        <v>0</v>
      </c>
      <c r="EU3" s="9">
        <v>0</v>
      </c>
      <c r="EV3" s="9">
        <v>0</v>
      </c>
      <c r="EW3" s="9">
        <v>0</v>
      </c>
      <c r="EX3" s="9">
        <v>1</v>
      </c>
      <c r="EY3" s="9">
        <v>1</v>
      </c>
      <c r="EZ3" s="9">
        <v>1</v>
      </c>
      <c r="FA3" s="9">
        <v>0</v>
      </c>
      <c r="FB3" s="9">
        <v>0</v>
      </c>
      <c r="FC3" s="9">
        <v>0</v>
      </c>
      <c r="FD3" s="12" t="s">
        <v>374</v>
      </c>
      <c r="FE3" s="9">
        <v>1</v>
      </c>
      <c r="FF3" s="9">
        <v>1</v>
      </c>
      <c r="FG3" s="9">
        <v>1</v>
      </c>
      <c r="FH3" s="9">
        <v>2</v>
      </c>
      <c r="FI3" s="9">
        <v>1</v>
      </c>
      <c r="FJ3" s="9">
        <v>1</v>
      </c>
      <c r="FK3" s="9">
        <v>1</v>
      </c>
      <c r="FL3" s="9">
        <v>1</v>
      </c>
      <c r="FM3" s="9">
        <v>2</v>
      </c>
      <c r="FN3" s="12" t="s">
        <v>374</v>
      </c>
      <c r="FO3" s="9">
        <v>1</v>
      </c>
      <c r="FP3" s="9">
        <v>1</v>
      </c>
      <c r="FQ3" s="9">
        <v>1</v>
      </c>
      <c r="FR3" s="9">
        <v>2</v>
      </c>
      <c r="FS3" s="12" t="s">
        <v>374</v>
      </c>
      <c r="FT3" s="9">
        <v>2</v>
      </c>
      <c r="FU3" s="9">
        <v>2</v>
      </c>
      <c r="FV3" s="9">
        <v>1</v>
      </c>
      <c r="FW3" s="12" t="s">
        <v>111</v>
      </c>
      <c r="FX3" s="9">
        <v>4</v>
      </c>
      <c r="FY3" s="12" t="s">
        <v>374</v>
      </c>
      <c r="FZ3" s="9">
        <v>2</v>
      </c>
      <c r="GA3" s="12"/>
      <c r="GB3" s="9"/>
      <c r="GC3" s="12" t="s">
        <v>382</v>
      </c>
      <c r="GD3" s="9">
        <v>1</v>
      </c>
      <c r="GE3" s="12" t="s">
        <v>872</v>
      </c>
      <c r="GF3" s="9">
        <v>2</v>
      </c>
      <c r="GG3" s="12" t="s">
        <v>374</v>
      </c>
      <c r="GH3" s="9">
        <v>2</v>
      </c>
      <c r="GI3" s="9">
        <v>2</v>
      </c>
      <c r="GJ3" s="12"/>
      <c r="GK3" s="12"/>
      <c r="GL3" s="9"/>
      <c r="GM3" s="12" t="s">
        <v>382</v>
      </c>
      <c r="GN3" s="9">
        <v>2</v>
      </c>
      <c r="GO3" s="12" t="s">
        <v>374</v>
      </c>
      <c r="GP3" s="9">
        <v>2</v>
      </c>
      <c r="GQ3" s="12" t="s">
        <v>374</v>
      </c>
      <c r="GR3" s="9">
        <v>2</v>
      </c>
      <c r="GS3" s="12" t="s">
        <v>374</v>
      </c>
      <c r="GT3" s="9">
        <v>2</v>
      </c>
      <c r="GU3" s="12" t="s">
        <v>374</v>
      </c>
      <c r="GV3" s="9">
        <v>2</v>
      </c>
      <c r="GW3" s="12" t="s">
        <v>374</v>
      </c>
      <c r="GX3" s="9">
        <v>2</v>
      </c>
      <c r="GY3" s="12" t="s">
        <v>374</v>
      </c>
      <c r="GZ3" s="9">
        <v>2</v>
      </c>
      <c r="HA3" s="12" t="s">
        <v>374</v>
      </c>
      <c r="HB3" s="9">
        <v>2</v>
      </c>
      <c r="HC3" s="12" t="s">
        <v>374</v>
      </c>
      <c r="HD3" s="9">
        <v>2</v>
      </c>
      <c r="HE3" s="12" t="s">
        <v>374</v>
      </c>
      <c r="HF3" s="9">
        <v>2</v>
      </c>
      <c r="HG3" s="12" t="s">
        <v>374</v>
      </c>
      <c r="HH3" s="9">
        <v>2</v>
      </c>
      <c r="HI3" s="12" t="s">
        <v>374</v>
      </c>
      <c r="HJ3" s="9">
        <v>2</v>
      </c>
      <c r="HK3" s="12" t="s">
        <v>374</v>
      </c>
      <c r="HL3" s="9">
        <v>2</v>
      </c>
      <c r="HM3" s="12" t="s">
        <v>374</v>
      </c>
      <c r="HN3" s="9">
        <v>2</v>
      </c>
      <c r="HO3" s="12" t="s">
        <v>374</v>
      </c>
      <c r="HP3" s="9">
        <v>2</v>
      </c>
      <c r="HQ3" s="12" t="s">
        <v>374</v>
      </c>
      <c r="HR3" s="9">
        <v>2</v>
      </c>
      <c r="HS3" s="12" t="s">
        <v>374</v>
      </c>
      <c r="HT3" s="9">
        <v>2</v>
      </c>
      <c r="HU3" s="12" t="s">
        <v>374</v>
      </c>
      <c r="HV3" s="9">
        <v>2</v>
      </c>
      <c r="HW3" s="12" t="s">
        <v>374</v>
      </c>
      <c r="HX3" s="9">
        <v>2</v>
      </c>
      <c r="HY3" s="12" t="s">
        <v>374</v>
      </c>
      <c r="HZ3" s="9">
        <v>2</v>
      </c>
      <c r="IA3" s="12" t="s">
        <v>374</v>
      </c>
      <c r="IB3" s="9">
        <v>2</v>
      </c>
      <c r="IC3" s="12" t="s">
        <v>374</v>
      </c>
      <c r="ID3" s="9">
        <v>2</v>
      </c>
      <c r="IE3" s="12" t="s">
        <v>374</v>
      </c>
      <c r="IF3" s="9">
        <v>2</v>
      </c>
      <c r="IG3" s="12" t="s">
        <v>374</v>
      </c>
      <c r="IH3" s="9">
        <v>2</v>
      </c>
      <c r="II3" s="12" t="s">
        <v>374</v>
      </c>
      <c r="IJ3" s="9">
        <v>2</v>
      </c>
      <c r="IK3" s="12" t="s">
        <v>374</v>
      </c>
      <c r="IL3" s="12" t="s">
        <v>374</v>
      </c>
      <c r="IM3" s="9"/>
      <c r="IN3" s="12" t="s">
        <v>374</v>
      </c>
      <c r="IO3" s="9">
        <v>2</v>
      </c>
      <c r="IP3" s="9" t="s">
        <v>374</v>
      </c>
      <c r="IQ3" s="9" t="s">
        <v>374</v>
      </c>
      <c r="IR3" s="9" t="s">
        <v>374</v>
      </c>
      <c r="IS3" s="9">
        <v>2</v>
      </c>
      <c r="IT3" s="9"/>
      <c r="IU3" s="9" t="s">
        <v>382</v>
      </c>
      <c r="IV3" s="9" t="s">
        <v>382</v>
      </c>
      <c r="IW3" s="9" t="s">
        <v>382</v>
      </c>
      <c r="IX3" s="9"/>
      <c r="IY3" s="9"/>
      <c r="IZ3" s="9"/>
      <c r="JA3" s="9"/>
      <c r="JB3" s="9"/>
      <c r="JC3" s="9"/>
      <c r="JD3" s="9"/>
      <c r="JE3" s="9"/>
      <c r="JF3" s="9" t="s">
        <v>382</v>
      </c>
      <c r="JG3" s="9" t="s">
        <v>382</v>
      </c>
      <c r="JH3" s="9" t="s">
        <v>13</v>
      </c>
      <c r="JI3" s="9">
        <v>1</v>
      </c>
      <c r="JJ3" s="9">
        <v>1</v>
      </c>
      <c r="JK3" s="9">
        <v>1</v>
      </c>
      <c r="JL3" s="9">
        <v>1</v>
      </c>
      <c r="JM3" s="9">
        <v>1</v>
      </c>
      <c r="JN3" s="9">
        <v>1</v>
      </c>
      <c r="JO3" s="9">
        <v>1</v>
      </c>
      <c r="JP3" s="9">
        <v>2</v>
      </c>
      <c r="JQ3" s="9">
        <v>2</v>
      </c>
      <c r="JR3" s="9">
        <v>2</v>
      </c>
      <c r="JS3" s="9">
        <v>2</v>
      </c>
      <c r="JT3" s="9">
        <v>2</v>
      </c>
      <c r="JU3" s="9">
        <v>2</v>
      </c>
      <c r="JV3" s="9">
        <v>2</v>
      </c>
      <c r="JW3" s="9">
        <v>2</v>
      </c>
      <c r="JX3" s="9">
        <v>2</v>
      </c>
      <c r="JY3" s="9">
        <v>2</v>
      </c>
      <c r="JZ3" s="9">
        <v>1</v>
      </c>
      <c r="KA3" s="9">
        <v>2</v>
      </c>
      <c r="KB3" s="10" t="s">
        <v>374</v>
      </c>
      <c r="KC3" s="9">
        <v>96</v>
      </c>
      <c r="KD3" s="9">
        <v>0</v>
      </c>
      <c r="KE3" s="9">
        <v>3</v>
      </c>
      <c r="KF3" s="9">
        <v>0</v>
      </c>
      <c r="KG3" s="9">
        <v>0</v>
      </c>
      <c r="KH3" s="9">
        <v>3</v>
      </c>
      <c r="KI3" s="9">
        <v>0</v>
      </c>
      <c r="KJ3" s="12" t="s">
        <v>1383</v>
      </c>
      <c r="KK3" s="12"/>
    </row>
    <row r="4" spans="1:297" ht="360" x14ac:dyDescent="0.25">
      <c r="A4" s="11" t="s">
        <v>1038</v>
      </c>
      <c r="B4" s="10" t="s">
        <v>1039</v>
      </c>
      <c r="C4" s="9" t="s">
        <v>12</v>
      </c>
      <c r="D4" s="12" t="s">
        <v>374</v>
      </c>
      <c r="E4" s="9">
        <v>1</v>
      </c>
      <c r="F4" s="9">
        <v>1</v>
      </c>
      <c r="G4" s="9">
        <v>1</v>
      </c>
      <c r="H4" s="9">
        <v>1</v>
      </c>
      <c r="I4" s="9">
        <v>1</v>
      </c>
      <c r="J4" s="9">
        <v>1</v>
      </c>
      <c r="K4" s="9">
        <v>2</v>
      </c>
      <c r="L4" s="12" t="s">
        <v>374</v>
      </c>
      <c r="M4" s="12" t="s">
        <v>1050</v>
      </c>
      <c r="N4" s="9">
        <v>1</v>
      </c>
      <c r="O4" s="9">
        <v>2</v>
      </c>
      <c r="P4" s="9"/>
      <c r="Q4" s="12" t="s">
        <v>1051</v>
      </c>
      <c r="R4" s="18">
        <v>1</v>
      </c>
      <c r="S4" s="18">
        <v>2</v>
      </c>
      <c r="T4" s="17"/>
      <c r="U4" s="17" t="s">
        <v>1052</v>
      </c>
      <c r="V4" s="18">
        <v>2</v>
      </c>
      <c r="W4" s="18">
        <v>1</v>
      </c>
      <c r="X4" s="17"/>
      <c r="Y4" s="17" t="s">
        <v>1053</v>
      </c>
      <c r="Z4" s="18">
        <v>2</v>
      </c>
      <c r="AA4" s="18">
        <v>2</v>
      </c>
      <c r="AB4" s="17"/>
      <c r="AC4" s="17" t="s">
        <v>1361</v>
      </c>
      <c r="AD4" s="18">
        <v>1</v>
      </c>
      <c r="AE4" s="18">
        <v>1</v>
      </c>
      <c r="AF4" s="17"/>
      <c r="AG4" s="9">
        <v>1</v>
      </c>
      <c r="AH4" s="12" t="s">
        <v>374</v>
      </c>
      <c r="AI4" s="9">
        <v>1</v>
      </c>
      <c r="AJ4" s="9">
        <v>1</v>
      </c>
      <c r="AK4" s="9">
        <v>1</v>
      </c>
      <c r="AL4" s="9">
        <v>1</v>
      </c>
      <c r="AM4" s="9">
        <v>1</v>
      </c>
      <c r="AN4" s="9">
        <v>1</v>
      </c>
      <c r="AO4" s="9">
        <v>1</v>
      </c>
      <c r="AP4" s="9">
        <v>1</v>
      </c>
      <c r="AQ4" s="12" t="s">
        <v>1040</v>
      </c>
      <c r="AR4" s="12" t="s">
        <v>374</v>
      </c>
      <c r="AS4" s="9">
        <v>4</v>
      </c>
      <c r="AT4" s="12" t="s">
        <v>374</v>
      </c>
      <c r="AU4" s="9">
        <v>4</v>
      </c>
      <c r="AV4" s="12" t="s">
        <v>374</v>
      </c>
      <c r="AW4" s="9">
        <v>1</v>
      </c>
      <c r="AX4" s="12" t="s">
        <v>1061</v>
      </c>
      <c r="AY4" s="9">
        <v>1</v>
      </c>
      <c r="AZ4" s="9">
        <v>5</v>
      </c>
      <c r="BA4" s="12" t="s">
        <v>1062</v>
      </c>
      <c r="BB4" s="12" t="s">
        <v>37</v>
      </c>
      <c r="BC4" s="9">
        <v>1</v>
      </c>
      <c r="BD4" s="12" t="s">
        <v>1063</v>
      </c>
      <c r="BE4" s="9">
        <v>1</v>
      </c>
      <c r="BF4" s="9">
        <v>5</v>
      </c>
      <c r="BG4" s="12" t="s">
        <v>1062</v>
      </c>
      <c r="BH4" s="12" t="s">
        <v>37</v>
      </c>
      <c r="BI4" s="9">
        <v>1</v>
      </c>
      <c r="BJ4" s="12" t="s">
        <v>1063</v>
      </c>
      <c r="BK4" s="9">
        <v>1</v>
      </c>
      <c r="BL4" s="9">
        <v>5</v>
      </c>
      <c r="BM4" s="12" t="s">
        <v>1062</v>
      </c>
      <c r="BN4" s="12" t="s">
        <v>37</v>
      </c>
      <c r="BO4" s="9">
        <v>2</v>
      </c>
      <c r="BP4" s="10"/>
      <c r="BQ4" s="10"/>
      <c r="BR4" s="10"/>
      <c r="BS4" s="10"/>
      <c r="BT4" s="10"/>
      <c r="BU4" s="10"/>
      <c r="BV4" s="9">
        <v>2</v>
      </c>
      <c r="BW4" s="9">
        <v>2</v>
      </c>
      <c r="BX4" s="9">
        <v>2</v>
      </c>
      <c r="BY4" s="9">
        <v>2</v>
      </c>
      <c r="BZ4" s="9">
        <v>1</v>
      </c>
      <c r="CA4" s="9">
        <v>2</v>
      </c>
      <c r="CB4" s="9">
        <v>2</v>
      </c>
      <c r="CC4" s="9">
        <v>2</v>
      </c>
      <c r="CD4" s="9">
        <v>2</v>
      </c>
      <c r="CE4" s="12" t="s">
        <v>374</v>
      </c>
      <c r="CF4" s="9">
        <v>2</v>
      </c>
      <c r="CG4" s="9">
        <v>2</v>
      </c>
      <c r="CH4" s="9">
        <v>2</v>
      </c>
      <c r="CI4" s="9">
        <v>2</v>
      </c>
      <c r="CJ4" s="9">
        <v>1</v>
      </c>
      <c r="CK4" s="9">
        <v>2</v>
      </c>
      <c r="CL4" s="9">
        <v>2</v>
      </c>
      <c r="CM4" s="9">
        <v>2</v>
      </c>
      <c r="CN4" s="9">
        <v>2</v>
      </c>
      <c r="CO4" s="12" t="s">
        <v>374</v>
      </c>
      <c r="CP4" s="9">
        <v>1</v>
      </c>
      <c r="CQ4" s="9">
        <v>1</v>
      </c>
      <c r="CR4" s="9">
        <v>2</v>
      </c>
      <c r="CS4" s="9">
        <v>2</v>
      </c>
      <c r="CT4" s="9">
        <v>2</v>
      </c>
      <c r="CU4" s="9">
        <v>2</v>
      </c>
      <c r="CV4" s="12" t="s">
        <v>374</v>
      </c>
      <c r="CW4" s="9">
        <v>2</v>
      </c>
      <c r="CX4" s="9">
        <v>2</v>
      </c>
      <c r="CY4" s="9">
        <v>2</v>
      </c>
      <c r="CZ4" s="9">
        <v>2</v>
      </c>
      <c r="DA4" s="9">
        <v>2</v>
      </c>
      <c r="DB4" s="9">
        <v>2</v>
      </c>
      <c r="DC4" s="9">
        <v>2</v>
      </c>
      <c r="DD4" s="12" t="s">
        <v>374</v>
      </c>
      <c r="DE4" s="9">
        <v>1</v>
      </c>
      <c r="DF4" s="9">
        <v>2</v>
      </c>
      <c r="DG4" s="9" t="s">
        <v>11</v>
      </c>
      <c r="DH4" s="12" t="s">
        <v>374</v>
      </c>
      <c r="DI4" s="9">
        <v>1</v>
      </c>
      <c r="DJ4" s="9">
        <v>1</v>
      </c>
      <c r="DK4" s="9">
        <v>1</v>
      </c>
      <c r="DL4" s="9">
        <v>1</v>
      </c>
      <c r="DM4" s="9">
        <v>1</v>
      </c>
      <c r="DN4" s="9">
        <v>2</v>
      </c>
      <c r="DO4" s="9">
        <v>2</v>
      </c>
      <c r="DP4" s="12" t="s">
        <v>374</v>
      </c>
      <c r="DQ4" s="9">
        <v>1</v>
      </c>
      <c r="DR4" s="9">
        <v>1</v>
      </c>
      <c r="DS4" s="9">
        <v>0</v>
      </c>
      <c r="DT4" s="9">
        <v>61</v>
      </c>
      <c r="DU4" s="9">
        <v>61</v>
      </c>
      <c r="DV4" s="9">
        <v>2</v>
      </c>
      <c r="DW4" s="9">
        <v>5</v>
      </c>
      <c r="DX4" s="9">
        <v>5</v>
      </c>
      <c r="DY4" s="9">
        <v>2</v>
      </c>
      <c r="DZ4" s="9">
        <v>2</v>
      </c>
      <c r="EA4" s="9">
        <v>1</v>
      </c>
      <c r="EB4" s="9">
        <v>0</v>
      </c>
      <c r="EC4" s="9">
        <v>17</v>
      </c>
      <c r="ED4" s="9">
        <v>17</v>
      </c>
      <c r="EE4" s="9">
        <v>0</v>
      </c>
      <c r="EF4" s="9">
        <v>44</v>
      </c>
      <c r="EG4" s="9">
        <v>44</v>
      </c>
      <c r="EH4" s="9">
        <v>0</v>
      </c>
      <c r="EI4" s="9">
        <v>5</v>
      </c>
      <c r="EJ4" s="9">
        <v>2</v>
      </c>
      <c r="EK4" s="9">
        <v>0</v>
      </c>
      <c r="EL4" s="9">
        <v>3</v>
      </c>
      <c r="EM4" s="9">
        <v>3</v>
      </c>
      <c r="EN4" s="9">
        <v>0</v>
      </c>
      <c r="EO4" s="9">
        <v>0</v>
      </c>
      <c r="EP4" s="9">
        <v>0</v>
      </c>
      <c r="EQ4" s="9">
        <v>0</v>
      </c>
      <c r="ER4" s="9">
        <v>1</v>
      </c>
      <c r="ES4" s="9">
        <v>1</v>
      </c>
      <c r="ET4" s="9">
        <v>0</v>
      </c>
      <c r="EU4" s="9">
        <v>0</v>
      </c>
      <c r="EV4" s="9">
        <v>0</v>
      </c>
      <c r="EW4" s="9">
        <v>0</v>
      </c>
      <c r="EX4" s="9">
        <v>3</v>
      </c>
      <c r="EY4" s="9">
        <v>3</v>
      </c>
      <c r="EZ4" s="9">
        <v>1</v>
      </c>
      <c r="FA4" s="9">
        <v>0</v>
      </c>
      <c r="FB4" s="9">
        <v>0</v>
      </c>
      <c r="FC4" s="9">
        <v>0</v>
      </c>
      <c r="FD4" s="12" t="s">
        <v>374</v>
      </c>
      <c r="FE4" s="9">
        <v>1</v>
      </c>
      <c r="FF4" s="9">
        <v>2</v>
      </c>
      <c r="FG4" s="9">
        <v>1</v>
      </c>
      <c r="FH4" s="9">
        <v>2</v>
      </c>
      <c r="FI4" s="9">
        <v>1</v>
      </c>
      <c r="FJ4" s="9">
        <v>1</v>
      </c>
      <c r="FK4" s="9">
        <v>2</v>
      </c>
      <c r="FL4" s="9">
        <v>1</v>
      </c>
      <c r="FM4" s="9">
        <v>2</v>
      </c>
      <c r="FN4" s="12" t="s">
        <v>374</v>
      </c>
      <c r="FO4" s="9">
        <v>1</v>
      </c>
      <c r="FP4" s="9">
        <v>1</v>
      </c>
      <c r="FQ4" s="9">
        <v>1</v>
      </c>
      <c r="FR4" s="9">
        <v>2</v>
      </c>
      <c r="FS4" s="12" t="s">
        <v>374</v>
      </c>
      <c r="FT4" s="9">
        <v>2</v>
      </c>
      <c r="FU4" s="9">
        <v>2</v>
      </c>
      <c r="FV4" s="9">
        <v>2</v>
      </c>
      <c r="FW4" s="12"/>
      <c r="FX4" s="9"/>
      <c r="FY4" s="12" t="s">
        <v>382</v>
      </c>
      <c r="FZ4" s="9">
        <v>2</v>
      </c>
      <c r="GA4" s="12"/>
      <c r="GB4" s="9"/>
      <c r="GC4" s="12" t="s">
        <v>382</v>
      </c>
      <c r="GD4" s="9">
        <v>2</v>
      </c>
      <c r="GE4" s="12"/>
      <c r="GF4" s="9"/>
      <c r="GG4" s="12" t="s">
        <v>382</v>
      </c>
      <c r="GH4" s="9">
        <v>2</v>
      </c>
      <c r="GI4" s="9">
        <v>2</v>
      </c>
      <c r="GJ4" s="12"/>
      <c r="GK4" s="12"/>
      <c r="GL4" s="9"/>
      <c r="GM4" s="12" t="s">
        <v>382</v>
      </c>
      <c r="GN4" s="9">
        <v>2</v>
      </c>
      <c r="GO4" s="12" t="s">
        <v>374</v>
      </c>
      <c r="GP4" s="9">
        <v>4</v>
      </c>
      <c r="GQ4" s="12" t="s">
        <v>374</v>
      </c>
      <c r="GR4" s="9">
        <v>2</v>
      </c>
      <c r="GS4" s="12" t="s">
        <v>374</v>
      </c>
      <c r="GT4" s="9">
        <v>4</v>
      </c>
      <c r="GU4" s="12" t="s">
        <v>374</v>
      </c>
      <c r="GV4" s="9">
        <v>2</v>
      </c>
      <c r="GW4" s="12" t="s">
        <v>374</v>
      </c>
      <c r="GX4" s="9">
        <v>4</v>
      </c>
      <c r="GY4" s="12" t="s">
        <v>374</v>
      </c>
      <c r="GZ4" s="9">
        <v>2</v>
      </c>
      <c r="HA4" s="12" t="s">
        <v>374</v>
      </c>
      <c r="HB4" s="9">
        <v>4</v>
      </c>
      <c r="HC4" s="12" t="s">
        <v>374</v>
      </c>
      <c r="HD4" s="9">
        <v>2</v>
      </c>
      <c r="HE4" s="12" t="s">
        <v>374</v>
      </c>
      <c r="HF4" s="9">
        <v>4</v>
      </c>
      <c r="HG4" s="12" t="s">
        <v>374</v>
      </c>
      <c r="HH4" s="9">
        <v>2</v>
      </c>
      <c r="HI4" s="12" t="s">
        <v>374</v>
      </c>
      <c r="HJ4" s="9">
        <v>4</v>
      </c>
      <c r="HK4" s="12" t="s">
        <v>374</v>
      </c>
      <c r="HL4" s="9">
        <v>2</v>
      </c>
      <c r="HM4" s="12" t="s">
        <v>374</v>
      </c>
      <c r="HN4" s="9">
        <v>4</v>
      </c>
      <c r="HO4" s="12" t="s">
        <v>374</v>
      </c>
      <c r="HP4" s="9">
        <v>2</v>
      </c>
      <c r="HQ4" s="12" t="s">
        <v>374</v>
      </c>
      <c r="HR4" s="9">
        <v>4</v>
      </c>
      <c r="HS4" s="12" t="s">
        <v>374</v>
      </c>
      <c r="HT4" s="9">
        <v>2</v>
      </c>
      <c r="HU4" s="12" t="s">
        <v>374</v>
      </c>
      <c r="HV4" s="9">
        <v>4</v>
      </c>
      <c r="HW4" s="12" t="s">
        <v>374</v>
      </c>
      <c r="HX4" s="9">
        <v>1</v>
      </c>
      <c r="HY4" s="12" t="s">
        <v>1070</v>
      </c>
      <c r="HZ4" s="9"/>
      <c r="IA4" s="12" t="s">
        <v>374</v>
      </c>
      <c r="IB4" s="9">
        <v>2</v>
      </c>
      <c r="IC4" s="12" t="s">
        <v>374</v>
      </c>
      <c r="ID4" s="9">
        <v>4</v>
      </c>
      <c r="IE4" s="12" t="s">
        <v>374</v>
      </c>
      <c r="IF4" s="9">
        <v>2</v>
      </c>
      <c r="IG4" s="12" t="s">
        <v>374</v>
      </c>
      <c r="IH4" s="9">
        <v>4</v>
      </c>
      <c r="II4" s="12" t="s">
        <v>374</v>
      </c>
      <c r="IJ4" s="9">
        <v>2</v>
      </c>
      <c r="IK4" s="12" t="s">
        <v>374</v>
      </c>
      <c r="IL4" s="12" t="s">
        <v>374</v>
      </c>
      <c r="IM4" s="9"/>
      <c r="IN4" s="12" t="s">
        <v>374</v>
      </c>
      <c r="IO4" s="9">
        <v>2</v>
      </c>
      <c r="IP4" s="9" t="s">
        <v>374</v>
      </c>
      <c r="IQ4" s="9" t="s">
        <v>374</v>
      </c>
      <c r="IR4" s="9" t="s">
        <v>374</v>
      </c>
      <c r="IS4" s="9">
        <v>1</v>
      </c>
      <c r="IT4" s="9">
        <v>2</v>
      </c>
      <c r="IU4" s="9" t="s">
        <v>374</v>
      </c>
      <c r="IV4" s="9">
        <v>1</v>
      </c>
      <c r="IW4" s="9" t="s">
        <v>1374</v>
      </c>
      <c r="IX4" s="9">
        <v>1</v>
      </c>
      <c r="IY4" s="9">
        <v>1</v>
      </c>
      <c r="IZ4" s="9">
        <v>1</v>
      </c>
      <c r="JA4" s="9">
        <v>1</v>
      </c>
      <c r="JB4" s="9">
        <v>1</v>
      </c>
      <c r="JC4" s="9">
        <v>1</v>
      </c>
      <c r="JD4" s="9">
        <v>1</v>
      </c>
      <c r="JE4" s="9">
        <v>2</v>
      </c>
      <c r="JF4" s="9" t="s">
        <v>374</v>
      </c>
      <c r="JG4" s="9" t="s">
        <v>374</v>
      </c>
      <c r="JH4" s="9"/>
      <c r="JI4" s="9">
        <v>1</v>
      </c>
      <c r="JJ4" s="9">
        <v>1</v>
      </c>
      <c r="JK4" s="9">
        <v>1</v>
      </c>
      <c r="JL4" s="9">
        <v>2</v>
      </c>
      <c r="JM4" s="9">
        <v>1</v>
      </c>
      <c r="JN4" s="9">
        <v>1</v>
      </c>
      <c r="JO4" s="9">
        <v>2</v>
      </c>
      <c r="JP4" s="9">
        <v>2</v>
      </c>
      <c r="JQ4" s="9">
        <v>2</v>
      </c>
      <c r="JR4" s="9">
        <v>2</v>
      </c>
      <c r="JS4" s="9">
        <v>2</v>
      </c>
      <c r="JT4" s="9">
        <v>2</v>
      </c>
      <c r="JU4" s="9">
        <v>2</v>
      </c>
      <c r="JV4" s="9">
        <v>2</v>
      </c>
      <c r="JW4" s="9">
        <v>2</v>
      </c>
      <c r="JX4" s="9">
        <v>2</v>
      </c>
      <c r="JY4" s="9">
        <v>2</v>
      </c>
      <c r="JZ4" s="9">
        <v>2</v>
      </c>
      <c r="KA4" s="9">
        <v>2</v>
      </c>
      <c r="KB4" s="10" t="s">
        <v>374</v>
      </c>
      <c r="KC4" s="9">
        <v>26</v>
      </c>
      <c r="KD4" s="9">
        <v>0</v>
      </c>
      <c r="KE4" s="9">
        <v>12</v>
      </c>
      <c r="KF4" s="9">
        <v>0</v>
      </c>
      <c r="KG4" s="9">
        <v>0</v>
      </c>
      <c r="KH4" s="9">
        <v>0</v>
      </c>
      <c r="KI4" s="9">
        <v>0</v>
      </c>
      <c r="KJ4" s="12"/>
      <c r="KK4" s="12"/>
    </row>
    <row r="5" spans="1:297" x14ac:dyDescent="0.25">
      <c r="A5" s="11" t="s">
        <v>372</v>
      </c>
      <c r="B5" s="10" t="s">
        <v>373</v>
      </c>
      <c r="C5" s="9" t="s">
        <v>12</v>
      </c>
      <c r="D5" s="12" t="s">
        <v>374</v>
      </c>
      <c r="E5" s="9">
        <v>1</v>
      </c>
      <c r="F5" s="9">
        <v>1</v>
      </c>
      <c r="G5" s="9">
        <v>1</v>
      </c>
      <c r="H5" s="9">
        <v>1</v>
      </c>
      <c r="I5" s="9">
        <v>1</v>
      </c>
      <c r="J5" s="9">
        <v>1</v>
      </c>
      <c r="K5" s="9">
        <v>2</v>
      </c>
      <c r="L5" s="12" t="s">
        <v>374</v>
      </c>
      <c r="M5" s="12" t="s">
        <v>397</v>
      </c>
      <c r="N5" s="9">
        <v>3</v>
      </c>
      <c r="O5" s="9">
        <v>4</v>
      </c>
      <c r="P5" s="9" t="s">
        <v>398</v>
      </c>
      <c r="Q5" s="12" t="s">
        <v>397</v>
      </c>
      <c r="R5" s="18">
        <v>3</v>
      </c>
      <c r="S5" s="18">
        <v>4</v>
      </c>
      <c r="T5" s="17" t="s">
        <v>398</v>
      </c>
      <c r="U5" s="17" t="s">
        <v>397</v>
      </c>
      <c r="V5" s="18">
        <v>3</v>
      </c>
      <c r="W5" s="18">
        <v>4</v>
      </c>
      <c r="X5" s="17" t="s">
        <v>398</v>
      </c>
      <c r="Y5" s="17" t="s">
        <v>397</v>
      </c>
      <c r="Z5" s="18">
        <v>3</v>
      </c>
      <c r="AA5" s="18">
        <v>4</v>
      </c>
      <c r="AB5" s="17" t="s">
        <v>398</v>
      </c>
      <c r="AC5" s="17" t="s">
        <v>397</v>
      </c>
      <c r="AD5" s="18">
        <v>3</v>
      </c>
      <c r="AE5" s="18">
        <v>4</v>
      </c>
      <c r="AF5" s="17" t="s">
        <v>398</v>
      </c>
      <c r="AG5" s="9">
        <v>1</v>
      </c>
      <c r="AH5" s="12" t="s">
        <v>374</v>
      </c>
      <c r="AI5" s="9">
        <v>1</v>
      </c>
      <c r="AJ5" s="9">
        <v>1</v>
      </c>
      <c r="AK5" s="9">
        <v>1</v>
      </c>
      <c r="AL5" s="9">
        <v>1</v>
      </c>
      <c r="AM5" s="9">
        <v>1</v>
      </c>
      <c r="AN5" s="9">
        <v>2</v>
      </c>
      <c r="AO5" s="9">
        <v>1</v>
      </c>
      <c r="AP5" s="9">
        <v>1</v>
      </c>
      <c r="AQ5" s="12" t="s">
        <v>375</v>
      </c>
      <c r="AR5" s="12" t="s">
        <v>374</v>
      </c>
      <c r="AS5" s="9">
        <v>1</v>
      </c>
      <c r="AT5" s="12" t="s">
        <v>374</v>
      </c>
      <c r="AU5" s="9">
        <v>4</v>
      </c>
      <c r="AV5" s="12" t="s">
        <v>374</v>
      </c>
      <c r="AW5" s="9">
        <v>2</v>
      </c>
      <c r="AX5" s="12"/>
      <c r="AY5" s="9"/>
      <c r="AZ5" s="9"/>
      <c r="BA5" s="12"/>
      <c r="BB5" s="12"/>
      <c r="BC5" s="9">
        <v>1</v>
      </c>
      <c r="BD5" s="12" t="s">
        <v>419</v>
      </c>
      <c r="BE5" s="9">
        <v>2</v>
      </c>
      <c r="BF5" s="9">
        <v>4</v>
      </c>
      <c r="BG5" s="12"/>
      <c r="BH5" s="12" t="s">
        <v>37</v>
      </c>
      <c r="BI5" s="9">
        <v>1</v>
      </c>
      <c r="BJ5" s="12" t="s">
        <v>419</v>
      </c>
      <c r="BK5" s="9">
        <v>2</v>
      </c>
      <c r="BL5" s="9">
        <v>4</v>
      </c>
      <c r="BM5" s="12"/>
      <c r="BN5" s="12" t="s">
        <v>37</v>
      </c>
      <c r="BO5" s="9">
        <v>2</v>
      </c>
      <c r="BP5" s="10"/>
      <c r="BQ5" s="10"/>
      <c r="BR5" s="10"/>
      <c r="BS5" s="10"/>
      <c r="BT5" s="10"/>
      <c r="BU5" s="10"/>
      <c r="BV5" s="9">
        <v>2</v>
      </c>
      <c r="BW5" s="9">
        <v>2</v>
      </c>
      <c r="BX5" s="9">
        <v>2</v>
      </c>
      <c r="BY5" s="9">
        <v>2</v>
      </c>
      <c r="BZ5" s="9">
        <v>1</v>
      </c>
      <c r="CA5" s="9">
        <v>2</v>
      </c>
      <c r="CB5" s="9">
        <v>2</v>
      </c>
      <c r="CC5" s="9">
        <v>2</v>
      </c>
      <c r="CD5" s="9">
        <v>1</v>
      </c>
      <c r="CE5" s="12" t="s">
        <v>376</v>
      </c>
      <c r="CF5" s="9">
        <v>2</v>
      </c>
      <c r="CG5" s="9">
        <v>2</v>
      </c>
      <c r="CH5" s="9">
        <v>2</v>
      </c>
      <c r="CI5" s="9">
        <v>2</v>
      </c>
      <c r="CJ5" s="9">
        <v>1</v>
      </c>
      <c r="CK5" s="9">
        <v>2</v>
      </c>
      <c r="CL5" s="9">
        <v>2</v>
      </c>
      <c r="CM5" s="9">
        <v>2</v>
      </c>
      <c r="CN5" s="9">
        <v>1</v>
      </c>
      <c r="CO5" s="12" t="s">
        <v>377</v>
      </c>
      <c r="CP5" s="9">
        <v>1</v>
      </c>
      <c r="CQ5" s="9">
        <v>2</v>
      </c>
      <c r="CR5" s="9">
        <v>1</v>
      </c>
      <c r="CS5" s="9">
        <v>1</v>
      </c>
      <c r="CT5" s="9">
        <v>2</v>
      </c>
      <c r="CU5" s="9">
        <v>2</v>
      </c>
      <c r="CV5" s="12" t="s">
        <v>374</v>
      </c>
      <c r="CW5" s="9">
        <v>1</v>
      </c>
      <c r="CX5" s="9">
        <v>1</v>
      </c>
      <c r="CY5" s="9">
        <v>1</v>
      </c>
      <c r="CZ5" s="9">
        <v>1</v>
      </c>
      <c r="DA5" s="9">
        <v>2</v>
      </c>
      <c r="DB5" s="9">
        <v>2</v>
      </c>
      <c r="DC5" s="9">
        <v>2</v>
      </c>
      <c r="DD5" s="12" t="s">
        <v>374</v>
      </c>
      <c r="DE5" s="9">
        <v>1</v>
      </c>
      <c r="DF5" s="9">
        <v>1</v>
      </c>
      <c r="DG5" s="9" t="s">
        <v>12</v>
      </c>
      <c r="DH5" s="12" t="s">
        <v>374</v>
      </c>
      <c r="DI5" s="9">
        <v>1</v>
      </c>
      <c r="DJ5" s="9">
        <v>1</v>
      </c>
      <c r="DK5" s="9">
        <v>2</v>
      </c>
      <c r="DL5" s="9">
        <v>1</v>
      </c>
      <c r="DM5" s="9">
        <v>1</v>
      </c>
      <c r="DN5" s="9">
        <v>2</v>
      </c>
      <c r="DO5" s="9">
        <v>2</v>
      </c>
      <c r="DP5" s="12" t="s">
        <v>374</v>
      </c>
      <c r="DQ5" s="9">
        <v>0</v>
      </c>
      <c r="DR5" s="9">
        <v>0</v>
      </c>
      <c r="DS5" s="9">
        <v>0</v>
      </c>
      <c r="DT5" s="9">
        <v>7</v>
      </c>
      <c r="DU5" s="9">
        <v>7</v>
      </c>
      <c r="DV5" s="9">
        <v>0</v>
      </c>
      <c r="DW5" s="9">
        <v>1</v>
      </c>
      <c r="DX5" s="9">
        <v>1</v>
      </c>
      <c r="DY5" s="9">
        <v>0</v>
      </c>
      <c r="DZ5" s="9">
        <v>6</v>
      </c>
      <c r="EA5" s="9">
        <v>6</v>
      </c>
      <c r="EB5" s="9">
        <v>0</v>
      </c>
      <c r="EC5" s="9">
        <v>3</v>
      </c>
      <c r="ED5" s="9">
        <v>3</v>
      </c>
      <c r="EE5" s="9">
        <v>0</v>
      </c>
      <c r="EF5" s="9">
        <v>4</v>
      </c>
      <c r="EG5" s="9">
        <v>4</v>
      </c>
      <c r="EH5" s="9">
        <v>0</v>
      </c>
      <c r="EI5" s="9">
        <v>2</v>
      </c>
      <c r="EJ5" s="9">
        <v>2</v>
      </c>
      <c r="EK5" s="9">
        <v>0</v>
      </c>
      <c r="EL5" s="9">
        <v>1</v>
      </c>
      <c r="EM5" s="9">
        <v>1</v>
      </c>
      <c r="EN5" s="9">
        <v>0</v>
      </c>
      <c r="EO5" s="9">
        <v>0</v>
      </c>
      <c r="EP5" s="9">
        <v>0</v>
      </c>
      <c r="EQ5" s="9">
        <v>0</v>
      </c>
      <c r="ER5" s="9">
        <v>2</v>
      </c>
      <c r="ES5" s="9">
        <v>2</v>
      </c>
      <c r="ET5" s="9">
        <v>0</v>
      </c>
      <c r="EU5" s="9">
        <v>1</v>
      </c>
      <c r="EV5" s="9">
        <v>1</v>
      </c>
      <c r="EW5" s="9">
        <v>0</v>
      </c>
      <c r="EX5" s="9">
        <v>1</v>
      </c>
      <c r="EY5" s="9">
        <v>1</v>
      </c>
      <c r="EZ5" s="9">
        <v>0</v>
      </c>
      <c r="FA5" s="9">
        <v>0</v>
      </c>
      <c r="FB5" s="9">
        <v>0</v>
      </c>
      <c r="FC5" s="9">
        <v>0</v>
      </c>
      <c r="FD5" s="12" t="s">
        <v>374</v>
      </c>
      <c r="FE5" s="9">
        <v>1</v>
      </c>
      <c r="FF5" s="9">
        <v>1</v>
      </c>
      <c r="FG5" s="9">
        <v>1</v>
      </c>
      <c r="FH5" s="9">
        <v>2</v>
      </c>
      <c r="FI5" s="9">
        <v>1</v>
      </c>
      <c r="FJ5" s="9">
        <v>2</v>
      </c>
      <c r="FK5" s="9">
        <v>2</v>
      </c>
      <c r="FL5" s="9">
        <v>1</v>
      </c>
      <c r="FM5" s="9">
        <v>2</v>
      </c>
      <c r="FN5" s="12" t="s">
        <v>374</v>
      </c>
      <c r="FO5" s="9">
        <v>2</v>
      </c>
      <c r="FP5" s="9">
        <v>2</v>
      </c>
      <c r="FQ5" s="9">
        <v>2</v>
      </c>
      <c r="FR5" s="9">
        <v>1</v>
      </c>
      <c r="FS5" s="12" t="s">
        <v>378</v>
      </c>
      <c r="FT5" s="9">
        <v>1</v>
      </c>
      <c r="FU5" s="9">
        <v>1</v>
      </c>
      <c r="FV5" s="9">
        <v>1</v>
      </c>
      <c r="FW5" s="12" t="s">
        <v>419</v>
      </c>
      <c r="FX5" s="9">
        <v>4</v>
      </c>
      <c r="FY5" s="12" t="s">
        <v>374</v>
      </c>
      <c r="FZ5" s="9">
        <v>1</v>
      </c>
      <c r="GA5" s="12" t="s">
        <v>419</v>
      </c>
      <c r="GB5" s="9">
        <v>4</v>
      </c>
      <c r="GC5" s="12" t="s">
        <v>374</v>
      </c>
      <c r="GD5" s="9">
        <v>2</v>
      </c>
      <c r="GE5" s="12"/>
      <c r="GF5" s="9"/>
      <c r="GG5" s="12" t="s">
        <v>382</v>
      </c>
      <c r="GH5" s="9">
        <v>2</v>
      </c>
      <c r="GI5" s="9">
        <v>2</v>
      </c>
      <c r="GJ5" s="12"/>
      <c r="GK5" s="12"/>
      <c r="GL5" s="9"/>
      <c r="GM5" s="12" t="s">
        <v>382</v>
      </c>
      <c r="GN5" s="9">
        <v>1</v>
      </c>
      <c r="GO5" s="12" t="s">
        <v>111</v>
      </c>
      <c r="GP5" s="9"/>
      <c r="GQ5" s="12" t="s">
        <v>374</v>
      </c>
      <c r="GR5" s="9">
        <v>2</v>
      </c>
      <c r="GS5" s="12" t="s">
        <v>374</v>
      </c>
      <c r="GT5" s="9">
        <v>4</v>
      </c>
      <c r="GU5" s="12" t="s">
        <v>374</v>
      </c>
      <c r="GV5" s="9">
        <v>2</v>
      </c>
      <c r="GW5" s="12" t="s">
        <v>374</v>
      </c>
      <c r="GX5" s="9">
        <v>4</v>
      </c>
      <c r="GY5" s="12" t="s">
        <v>374</v>
      </c>
      <c r="GZ5" s="9">
        <v>2</v>
      </c>
      <c r="HA5" s="12" t="s">
        <v>374</v>
      </c>
      <c r="HB5" s="9">
        <v>4</v>
      </c>
      <c r="HC5" s="12" t="s">
        <v>374</v>
      </c>
      <c r="HD5" s="9">
        <v>2</v>
      </c>
      <c r="HE5" s="12" t="s">
        <v>374</v>
      </c>
      <c r="HF5" s="9">
        <v>4</v>
      </c>
      <c r="HG5" s="12" t="s">
        <v>374</v>
      </c>
      <c r="HH5" s="9">
        <v>2</v>
      </c>
      <c r="HI5" s="12" t="s">
        <v>374</v>
      </c>
      <c r="HJ5" s="9">
        <v>4</v>
      </c>
      <c r="HK5" s="12" t="s">
        <v>374</v>
      </c>
      <c r="HL5" s="9">
        <v>2</v>
      </c>
      <c r="HM5" s="12" t="s">
        <v>374</v>
      </c>
      <c r="HN5" s="9">
        <v>4</v>
      </c>
      <c r="HO5" s="12" t="s">
        <v>374</v>
      </c>
      <c r="HP5" s="9">
        <v>2</v>
      </c>
      <c r="HQ5" s="12" t="s">
        <v>374</v>
      </c>
      <c r="HR5" s="9">
        <v>4</v>
      </c>
      <c r="HS5" s="12" t="s">
        <v>374</v>
      </c>
      <c r="HT5" s="9">
        <v>2</v>
      </c>
      <c r="HU5" s="12" t="s">
        <v>374</v>
      </c>
      <c r="HV5" s="9">
        <v>4</v>
      </c>
      <c r="HW5" s="12" t="s">
        <v>374</v>
      </c>
      <c r="HX5" s="9">
        <v>2</v>
      </c>
      <c r="HY5" s="12" t="s">
        <v>374</v>
      </c>
      <c r="HZ5" s="9">
        <v>4</v>
      </c>
      <c r="IA5" s="12" t="s">
        <v>374</v>
      </c>
      <c r="IB5" s="9">
        <v>2</v>
      </c>
      <c r="IC5" s="12" t="s">
        <v>374</v>
      </c>
      <c r="ID5" s="9">
        <v>4</v>
      </c>
      <c r="IE5" s="12" t="s">
        <v>374</v>
      </c>
      <c r="IF5" s="9">
        <v>2</v>
      </c>
      <c r="IG5" s="12" t="s">
        <v>374</v>
      </c>
      <c r="IH5" s="9">
        <v>4</v>
      </c>
      <c r="II5" s="12" t="s">
        <v>374</v>
      </c>
      <c r="IJ5" s="9">
        <v>2</v>
      </c>
      <c r="IK5" s="12" t="s">
        <v>374</v>
      </c>
      <c r="IL5" s="12" t="s">
        <v>374</v>
      </c>
      <c r="IM5" s="9"/>
      <c r="IN5" s="12" t="s">
        <v>374</v>
      </c>
      <c r="IO5" s="9">
        <v>2</v>
      </c>
      <c r="IP5" s="9" t="s">
        <v>374</v>
      </c>
      <c r="IQ5" s="9" t="s">
        <v>374</v>
      </c>
      <c r="IR5" s="9" t="s">
        <v>374</v>
      </c>
      <c r="IS5" s="9">
        <v>1</v>
      </c>
      <c r="IT5" s="9">
        <v>1</v>
      </c>
      <c r="IU5" s="9" t="s">
        <v>379</v>
      </c>
      <c r="IV5" s="9">
        <v>2</v>
      </c>
      <c r="IW5" s="9" t="s">
        <v>374</v>
      </c>
      <c r="IX5" s="9">
        <v>1</v>
      </c>
      <c r="IY5" s="9">
        <v>1</v>
      </c>
      <c r="IZ5" s="9">
        <v>2</v>
      </c>
      <c r="JA5" s="9">
        <v>1</v>
      </c>
      <c r="JB5" s="9">
        <v>1</v>
      </c>
      <c r="JC5" s="9">
        <v>1</v>
      </c>
      <c r="JD5" s="9">
        <v>1</v>
      </c>
      <c r="JE5" s="9">
        <v>2</v>
      </c>
      <c r="JF5" s="9" t="s">
        <v>374</v>
      </c>
      <c r="JG5" s="9" t="s">
        <v>374</v>
      </c>
      <c r="JH5" s="9"/>
      <c r="JI5" s="9">
        <v>1</v>
      </c>
      <c r="JJ5" s="9">
        <v>1</v>
      </c>
      <c r="JK5" s="9">
        <v>1</v>
      </c>
      <c r="JL5" s="9">
        <v>1</v>
      </c>
      <c r="JM5" s="9">
        <v>1</v>
      </c>
      <c r="JN5" s="9">
        <v>1</v>
      </c>
      <c r="JO5" s="9">
        <v>1</v>
      </c>
      <c r="JP5" s="9">
        <v>1</v>
      </c>
      <c r="JQ5" s="9">
        <v>1</v>
      </c>
      <c r="JR5" s="9">
        <v>1</v>
      </c>
      <c r="JS5" s="9">
        <v>1</v>
      </c>
      <c r="JT5" s="9">
        <v>1</v>
      </c>
      <c r="JU5" s="9">
        <v>1</v>
      </c>
      <c r="JV5" s="9">
        <v>1</v>
      </c>
      <c r="JW5" s="9">
        <v>1</v>
      </c>
      <c r="JX5" s="9">
        <v>1</v>
      </c>
      <c r="JY5" s="9">
        <v>1</v>
      </c>
      <c r="JZ5" s="9">
        <v>1</v>
      </c>
      <c r="KA5" s="9">
        <v>2</v>
      </c>
      <c r="KB5" s="10" t="s">
        <v>374</v>
      </c>
      <c r="KC5" s="9">
        <v>0</v>
      </c>
      <c r="KD5" s="9">
        <v>0</v>
      </c>
      <c r="KE5" s="9">
        <v>0</v>
      </c>
      <c r="KF5" s="9">
        <v>0</v>
      </c>
      <c r="KG5" s="9">
        <v>0</v>
      </c>
      <c r="KH5" s="9">
        <v>28</v>
      </c>
      <c r="KI5" s="9">
        <v>0</v>
      </c>
      <c r="KJ5" s="12"/>
      <c r="KK5" s="12"/>
    </row>
    <row r="6" spans="1:297" ht="60" customHeight="1" x14ac:dyDescent="0.25">
      <c r="A6" s="11" t="s">
        <v>626</v>
      </c>
      <c r="B6" s="10" t="s">
        <v>627</v>
      </c>
      <c r="C6" s="9" t="s">
        <v>11</v>
      </c>
      <c r="D6" s="12" t="s">
        <v>374</v>
      </c>
      <c r="E6" s="9"/>
      <c r="F6" s="9"/>
      <c r="G6" s="9"/>
      <c r="H6" s="9"/>
      <c r="I6" s="9"/>
      <c r="J6" s="9"/>
      <c r="K6" s="9"/>
      <c r="L6" s="12" t="s">
        <v>382</v>
      </c>
      <c r="M6" s="12" t="s">
        <v>640</v>
      </c>
      <c r="N6" s="9">
        <v>1</v>
      </c>
      <c r="O6" s="9">
        <v>2</v>
      </c>
      <c r="P6" s="9"/>
      <c r="Q6" s="12" t="s">
        <v>641</v>
      </c>
      <c r="R6" s="18">
        <v>3</v>
      </c>
      <c r="S6" s="18">
        <v>1</v>
      </c>
      <c r="T6" s="17"/>
      <c r="U6" s="17" t="s">
        <v>642</v>
      </c>
      <c r="V6" s="18">
        <v>2</v>
      </c>
      <c r="W6" s="18">
        <v>2</v>
      </c>
      <c r="X6" s="17"/>
      <c r="Y6" s="17" t="s">
        <v>643</v>
      </c>
      <c r="Z6" s="18">
        <v>3</v>
      </c>
      <c r="AA6" s="18">
        <v>1</v>
      </c>
      <c r="AB6" s="17"/>
      <c r="AC6" s="17" t="s">
        <v>644</v>
      </c>
      <c r="AD6" s="18">
        <v>1</v>
      </c>
      <c r="AE6" s="18">
        <v>2</v>
      </c>
      <c r="AF6" s="17"/>
      <c r="AG6" s="9">
        <v>1</v>
      </c>
      <c r="AH6" s="12" t="s">
        <v>374</v>
      </c>
      <c r="AI6" s="9">
        <v>1</v>
      </c>
      <c r="AJ6" s="9">
        <v>1</v>
      </c>
      <c r="AK6" s="9">
        <v>1</v>
      </c>
      <c r="AL6" s="9">
        <v>1</v>
      </c>
      <c r="AM6" s="9">
        <v>1</v>
      </c>
      <c r="AN6" s="9">
        <v>1</v>
      </c>
      <c r="AO6" s="9">
        <v>1</v>
      </c>
      <c r="AP6" s="9">
        <v>1</v>
      </c>
      <c r="AQ6" s="12" t="s">
        <v>628</v>
      </c>
      <c r="AR6" s="12" t="s">
        <v>374</v>
      </c>
      <c r="AS6" s="9">
        <v>2</v>
      </c>
      <c r="AT6" s="12" t="s">
        <v>374</v>
      </c>
      <c r="AU6" s="9">
        <v>4</v>
      </c>
      <c r="AV6" s="12" t="s">
        <v>374</v>
      </c>
      <c r="AW6" s="9">
        <v>1</v>
      </c>
      <c r="AX6" s="12" t="s">
        <v>659</v>
      </c>
      <c r="AY6" s="9">
        <v>2</v>
      </c>
      <c r="AZ6" s="9">
        <v>4</v>
      </c>
      <c r="BA6" s="12"/>
      <c r="BB6" s="12" t="s">
        <v>660</v>
      </c>
      <c r="BC6" s="9">
        <v>1</v>
      </c>
      <c r="BD6" s="12" t="s">
        <v>659</v>
      </c>
      <c r="BE6" s="9">
        <v>2</v>
      </c>
      <c r="BF6" s="9">
        <v>4</v>
      </c>
      <c r="BG6" s="12"/>
      <c r="BH6" s="12" t="s">
        <v>660</v>
      </c>
      <c r="BI6" s="9">
        <v>1</v>
      </c>
      <c r="BJ6" s="12" t="s">
        <v>659</v>
      </c>
      <c r="BK6" s="9">
        <v>2</v>
      </c>
      <c r="BL6" s="9">
        <v>4</v>
      </c>
      <c r="BM6" s="12"/>
      <c r="BN6" s="12" t="s">
        <v>660</v>
      </c>
      <c r="BO6" s="9">
        <v>2</v>
      </c>
      <c r="BP6" s="10"/>
      <c r="BQ6" s="10"/>
      <c r="BR6" s="10"/>
      <c r="BS6" s="10"/>
      <c r="BT6" s="10"/>
      <c r="BU6" s="10"/>
      <c r="BV6" s="9">
        <v>1</v>
      </c>
      <c r="BW6" s="9">
        <v>2</v>
      </c>
      <c r="BX6" s="9">
        <v>1</v>
      </c>
      <c r="BY6" s="9">
        <v>2</v>
      </c>
      <c r="BZ6" s="9">
        <v>1</v>
      </c>
      <c r="CA6" s="9">
        <v>1</v>
      </c>
      <c r="CB6" s="9">
        <v>1</v>
      </c>
      <c r="CC6" s="9">
        <v>2</v>
      </c>
      <c r="CD6" s="9">
        <v>2</v>
      </c>
      <c r="CE6" s="12" t="s">
        <v>374</v>
      </c>
      <c r="CF6" s="9">
        <v>1</v>
      </c>
      <c r="CG6" s="9">
        <v>2</v>
      </c>
      <c r="CH6" s="9">
        <v>1</v>
      </c>
      <c r="CI6" s="9">
        <v>2</v>
      </c>
      <c r="CJ6" s="9">
        <v>1</v>
      </c>
      <c r="CK6" s="9">
        <v>1</v>
      </c>
      <c r="CL6" s="9">
        <v>1</v>
      </c>
      <c r="CM6" s="9">
        <v>2</v>
      </c>
      <c r="CN6" s="9">
        <v>2</v>
      </c>
      <c r="CO6" s="12" t="s">
        <v>374</v>
      </c>
      <c r="CP6" s="9">
        <v>1</v>
      </c>
      <c r="CQ6" s="9">
        <v>2</v>
      </c>
      <c r="CR6" s="9">
        <v>1</v>
      </c>
      <c r="CS6" s="9">
        <v>1</v>
      </c>
      <c r="CT6" s="9">
        <v>2</v>
      </c>
      <c r="CU6" s="9">
        <v>2</v>
      </c>
      <c r="CV6" s="12" t="s">
        <v>374</v>
      </c>
      <c r="CW6" s="9">
        <v>2</v>
      </c>
      <c r="CX6" s="9">
        <v>2</v>
      </c>
      <c r="CY6" s="9">
        <v>2</v>
      </c>
      <c r="CZ6" s="9">
        <v>2</v>
      </c>
      <c r="DA6" s="9">
        <v>2</v>
      </c>
      <c r="DB6" s="9">
        <v>2</v>
      </c>
      <c r="DC6" s="9">
        <v>2</v>
      </c>
      <c r="DD6" s="12" t="s">
        <v>374</v>
      </c>
      <c r="DE6" s="9">
        <v>1</v>
      </c>
      <c r="DF6" s="9">
        <v>1</v>
      </c>
      <c r="DG6" s="9" t="s">
        <v>12</v>
      </c>
      <c r="DH6" s="12" t="s">
        <v>374</v>
      </c>
      <c r="DI6" s="9">
        <v>1</v>
      </c>
      <c r="DJ6" s="9">
        <v>1</v>
      </c>
      <c r="DK6" s="9">
        <v>1</v>
      </c>
      <c r="DL6" s="9">
        <v>1</v>
      </c>
      <c r="DM6" s="9">
        <v>1</v>
      </c>
      <c r="DN6" s="9">
        <v>2</v>
      </c>
      <c r="DO6" s="9">
        <v>1</v>
      </c>
      <c r="DP6" s="12" t="s">
        <v>629</v>
      </c>
      <c r="DQ6" s="9">
        <v>0</v>
      </c>
      <c r="DR6" s="9">
        <v>0</v>
      </c>
      <c r="DS6" s="9">
        <v>0</v>
      </c>
      <c r="DT6" s="9">
        <v>146</v>
      </c>
      <c r="DU6" s="9">
        <v>52</v>
      </c>
      <c r="DV6" s="9"/>
      <c r="DW6" s="9">
        <v>0</v>
      </c>
      <c r="DX6" s="9">
        <v>0</v>
      </c>
      <c r="DY6" s="9">
        <v>0</v>
      </c>
      <c r="DZ6" s="9">
        <v>28</v>
      </c>
      <c r="EA6" s="9">
        <v>2</v>
      </c>
      <c r="EB6" s="9">
        <v>0</v>
      </c>
      <c r="EC6" s="9">
        <v>77</v>
      </c>
      <c r="ED6" s="9">
        <v>77</v>
      </c>
      <c r="EE6" s="9">
        <v>0</v>
      </c>
      <c r="EF6" s="9">
        <v>32</v>
      </c>
      <c r="EG6" s="9">
        <v>8</v>
      </c>
      <c r="EH6" s="9">
        <v>0</v>
      </c>
      <c r="EI6" s="9">
        <v>1</v>
      </c>
      <c r="EJ6" s="9">
        <v>1</v>
      </c>
      <c r="EK6" s="9">
        <v>0</v>
      </c>
      <c r="EL6" s="9">
        <v>2</v>
      </c>
      <c r="EM6" s="9">
        <v>1</v>
      </c>
      <c r="EN6" s="9">
        <v>0</v>
      </c>
      <c r="EO6" s="9">
        <v>0</v>
      </c>
      <c r="EP6" s="9">
        <v>0</v>
      </c>
      <c r="EQ6" s="9">
        <v>0</v>
      </c>
      <c r="ER6" s="9">
        <v>18</v>
      </c>
      <c r="ES6" s="9">
        <v>8</v>
      </c>
      <c r="ET6" s="9">
        <v>0</v>
      </c>
      <c r="EU6" s="9">
        <v>0</v>
      </c>
      <c r="EV6" s="9">
        <v>0</v>
      </c>
      <c r="EW6" s="9">
        <v>0</v>
      </c>
      <c r="EX6" s="9">
        <v>15</v>
      </c>
      <c r="EY6" s="9">
        <v>9</v>
      </c>
      <c r="EZ6" s="9">
        <v>0</v>
      </c>
      <c r="FA6" s="9">
        <v>0</v>
      </c>
      <c r="FB6" s="9">
        <v>0</v>
      </c>
      <c r="FC6" s="9">
        <v>0</v>
      </c>
      <c r="FD6" s="12" t="s">
        <v>374</v>
      </c>
      <c r="FE6" s="9">
        <v>1</v>
      </c>
      <c r="FF6" s="9">
        <v>2</v>
      </c>
      <c r="FG6" s="9">
        <v>1</v>
      </c>
      <c r="FH6" s="9">
        <v>1</v>
      </c>
      <c r="FI6" s="9">
        <v>1</v>
      </c>
      <c r="FJ6" s="9">
        <v>1</v>
      </c>
      <c r="FK6" s="9">
        <v>2</v>
      </c>
      <c r="FL6" s="9">
        <v>1</v>
      </c>
      <c r="FM6" s="9">
        <v>2</v>
      </c>
      <c r="FN6" s="12" t="s">
        <v>374</v>
      </c>
      <c r="FO6" s="9">
        <v>1</v>
      </c>
      <c r="FP6" s="9">
        <v>1</v>
      </c>
      <c r="FQ6" s="9">
        <v>2</v>
      </c>
      <c r="FR6" s="9">
        <v>2</v>
      </c>
      <c r="FS6" s="12" t="s">
        <v>374</v>
      </c>
      <c r="FT6" s="9">
        <v>2</v>
      </c>
      <c r="FU6" s="9">
        <v>2</v>
      </c>
      <c r="FV6" s="9">
        <v>2</v>
      </c>
      <c r="FW6" s="12"/>
      <c r="FX6" s="9"/>
      <c r="FY6" s="12" t="s">
        <v>382</v>
      </c>
      <c r="FZ6" s="9">
        <v>2</v>
      </c>
      <c r="GA6" s="12"/>
      <c r="GB6" s="9"/>
      <c r="GC6" s="12" t="s">
        <v>382</v>
      </c>
      <c r="GD6" s="9">
        <v>2</v>
      </c>
      <c r="GE6" s="12"/>
      <c r="GF6" s="9"/>
      <c r="GG6" s="12" t="s">
        <v>382</v>
      </c>
      <c r="GH6" s="9">
        <v>2</v>
      </c>
      <c r="GI6" s="9">
        <v>2</v>
      </c>
      <c r="GJ6" s="12"/>
      <c r="GK6" s="12"/>
      <c r="GL6" s="9"/>
      <c r="GM6" s="12" t="s">
        <v>382</v>
      </c>
      <c r="GN6" s="9">
        <v>1</v>
      </c>
      <c r="GO6" s="12" t="s">
        <v>1367</v>
      </c>
      <c r="GP6" s="9"/>
      <c r="GQ6" s="12" t="s">
        <v>374</v>
      </c>
      <c r="GR6" s="9">
        <v>1</v>
      </c>
      <c r="GS6" s="12" t="s">
        <v>672</v>
      </c>
      <c r="GT6" s="9"/>
      <c r="GU6" s="12" t="s">
        <v>374</v>
      </c>
      <c r="GV6" s="9">
        <v>1</v>
      </c>
      <c r="GW6" s="12" t="s">
        <v>673</v>
      </c>
      <c r="GX6" s="9"/>
      <c r="GY6" s="12" t="s">
        <v>374</v>
      </c>
      <c r="GZ6" s="9">
        <v>1</v>
      </c>
      <c r="HA6" s="12" t="s">
        <v>674</v>
      </c>
      <c r="HB6" s="9"/>
      <c r="HC6" s="12" t="s">
        <v>374</v>
      </c>
      <c r="HD6" s="9">
        <v>1</v>
      </c>
      <c r="HE6" s="12" t="s">
        <v>673</v>
      </c>
      <c r="HF6" s="9"/>
      <c r="HG6" s="12" t="s">
        <v>374</v>
      </c>
      <c r="HH6" s="9">
        <v>1</v>
      </c>
      <c r="HI6" s="12" t="s">
        <v>675</v>
      </c>
      <c r="HJ6" s="9"/>
      <c r="HK6" s="12" t="s">
        <v>374</v>
      </c>
      <c r="HL6" s="9">
        <v>2</v>
      </c>
      <c r="HM6" s="12" t="s">
        <v>374</v>
      </c>
      <c r="HN6" s="9">
        <v>2</v>
      </c>
      <c r="HO6" s="12" t="s">
        <v>374</v>
      </c>
      <c r="HP6" s="9">
        <v>2</v>
      </c>
      <c r="HQ6" s="12" t="s">
        <v>374</v>
      </c>
      <c r="HR6" s="9">
        <v>6</v>
      </c>
      <c r="HS6" s="12" t="s">
        <v>676</v>
      </c>
      <c r="HT6" s="9">
        <v>1</v>
      </c>
      <c r="HU6" s="12" t="s">
        <v>677</v>
      </c>
      <c r="HV6" s="9"/>
      <c r="HW6" s="12" t="s">
        <v>374</v>
      </c>
      <c r="HX6" s="9">
        <v>1</v>
      </c>
      <c r="HY6" s="12" t="s">
        <v>678</v>
      </c>
      <c r="HZ6" s="9"/>
      <c r="IA6" s="12" t="s">
        <v>374</v>
      </c>
      <c r="IB6" s="9">
        <v>2</v>
      </c>
      <c r="IC6" s="12" t="s">
        <v>374</v>
      </c>
      <c r="ID6" s="9">
        <v>5</v>
      </c>
      <c r="IE6" s="12" t="s">
        <v>1368</v>
      </c>
      <c r="IF6" s="9">
        <v>1</v>
      </c>
      <c r="IG6" s="12" t="s">
        <v>1371</v>
      </c>
      <c r="IH6" s="9"/>
      <c r="II6" s="12" t="s">
        <v>374</v>
      </c>
      <c r="IJ6" s="9">
        <v>1</v>
      </c>
      <c r="IK6" s="12" t="s">
        <v>679</v>
      </c>
      <c r="IL6" s="12" t="s">
        <v>1370</v>
      </c>
      <c r="IM6" s="9"/>
      <c r="IN6" s="12" t="s">
        <v>374</v>
      </c>
      <c r="IO6" s="9">
        <v>2</v>
      </c>
      <c r="IP6" s="9" t="s">
        <v>374</v>
      </c>
      <c r="IQ6" s="9" t="s">
        <v>374</v>
      </c>
      <c r="IR6" s="9" t="s">
        <v>374</v>
      </c>
      <c r="IS6" s="9">
        <v>1</v>
      </c>
      <c r="IT6" s="9">
        <v>1</v>
      </c>
      <c r="IU6" s="9" t="s">
        <v>630</v>
      </c>
      <c r="IV6" s="9">
        <v>2</v>
      </c>
      <c r="IW6" s="9" t="s">
        <v>374</v>
      </c>
      <c r="IX6" s="9">
        <v>1</v>
      </c>
      <c r="IY6" s="9">
        <v>2</v>
      </c>
      <c r="IZ6" s="9">
        <v>2</v>
      </c>
      <c r="JA6" s="9">
        <v>2</v>
      </c>
      <c r="JB6" s="9">
        <v>2</v>
      </c>
      <c r="JC6" s="9">
        <v>2</v>
      </c>
      <c r="JD6" s="9">
        <v>1</v>
      </c>
      <c r="JE6" s="9">
        <v>2</v>
      </c>
      <c r="JF6" s="9" t="s">
        <v>374</v>
      </c>
      <c r="JG6" s="9" t="s">
        <v>374</v>
      </c>
      <c r="JH6" s="9"/>
      <c r="JI6" s="9">
        <v>2</v>
      </c>
      <c r="JJ6" s="9">
        <v>1</v>
      </c>
      <c r="JK6" s="9">
        <v>1</v>
      </c>
      <c r="JL6" s="9">
        <v>2</v>
      </c>
      <c r="JM6" s="9">
        <v>1</v>
      </c>
      <c r="JN6" s="9">
        <v>1</v>
      </c>
      <c r="JO6" s="9">
        <v>2</v>
      </c>
      <c r="JP6" s="9">
        <v>1</v>
      </c>
      <c r="JQ6" s="9">
        <v>2</v>
      </c>
      <c r="JR6" s="9">
        <v>2</v>
      </c>
      <c r="JS6" s="9">
        <v>2</v>
      </c>
      <c r="JT6" s="9">
        <v>2</v>
      </c>
      <c r="JU6" s="9">
        <v>2</v>
      </c>
      <c r="JV6" s="9">
        <v>2</v>
      </c>
      <c r="JW6" s="9">
        <v>2</v>
      </c>
      <c r="JX6" s="9">
        <v>2</v>
      </c>
      <c r="JY6" s="9">
        <v>2</v>
      </c>
      <c r="JZ6" s="9">
        <v>1</v>
      </c>
      <c r="KA6" s="9">
        <v>2</v>
      </c>
      <c r="KB6" s="10" t="s">
        <v>374</v>
      </c>
      <c r="KC6" s="9">
        <v>319</v>
      </c>
      <c r="KD6" s="9">
        <v>0</v>
      </c>
      <c r="KE6" s="9">
        <v>0</v>
      </c>
      <c r="KF6" s="9">
        <v>0</v>
      </c>
      <c r="KG6" s="9">
        <v>0</v>
      </c>
      <c r="KH6" s="9">
        <v>0</v>
      </c>
      <c r="KI6" s="9">
        <v>0</v>
      </c>
      <c r="KJ6" s="12"/>
      <c r="KK6" s="12"/>
    </row>
    <row r="7" spans="1:297" ht="75" x14ac:dyDescent="0.25">
      <c r="A7" s="11" t="s">
        <v>1301</v>
      </c>
      <c r="B7" s="10" t="s">
        <v>1302</v>
      </c>
      <c r="C7" s="9" t="s">
        <v>11</v>
      </c>
      <c r="D7" s="12" t="s">
        <v>374</v>
      </c>
      <c r="E7" s="9"/>
      <c r="F7" s="9"/>
      <c r="G7" s="9"/>
      <c r="H7" s="9"/>
      <c r="I7" s="9"/>
      <c r="J7" s="9"/>
      <c r="K7" s="9"/>
      <c r="L7" s="12"/>
      <c r="M7" s="12" t="s">
        <v>1303</v>
      </c>
      <c r="N7" s="9">
        <v>3</v>
      </c>
      <c r="O7" s="9">
        <v>2</v>
      </c>
      <c r="P7" s="9"/>
      <c r="Q7" s="12" t="s">
        <v>1304</v>
      </c>
      <c r="R7" s="18">
        <v>3</v>
      </c>
      <c r="S7" s="18">
        <v>2</v>
      </c>
      <c r="T7" s="17"/>
      <c r="U7" s="17" t="s">
        <v>1305</v>
      </c>
      <c r="V7" s="18">
        <v>3</v>
      </c>
      <c r="W7" s="18">
        <v>2</v>
      </c>
      <c r="X7" s="17"/>
      <c r="Y7" s="17" t="s">
        <v>1306</v>
      </c>
      <c r="Z7" s="18">
        <v>3</v>
      </c>
      <c r="AA7" s="18">
        <v>2</v>
      </c>
      <c r="AB7" s="17"/>
      <c r="AC7" s="17" t="s">
        <v>1307</v>
      </c>
      <c r="AD7" s="18">
        <v>3</v>
      </c>
      <c r="AE7" s="18">
        <v>3</v>
      </c>
      <c r="AF7" s="17"/>
      <c r="AG7" s="9">
        <v>1</v>
      </c>
      <c r="AH7" s="12" t="s">
        <v>374</v>
      </c>
      <c r="AI7" s="9">
        <v>1</v>
      </c>
      <c r="AJ7" s="9">
        <v>1</v>
      </c>
      <c r="AK7" s="9">
        <v>1</v>
      </c>
      <c r="AL7" s="9">
        <v>1</v>
      </c>
      <c r="AM7" s="9">
        <v>1</v>
      </c>
      <c r="AN7" s="9">
        <v>1</v>
      </c>
      <c r="AO7" s="9">
        <v>1</v>
      </c>
      <c r="AP7" s="9">
        <v>1</v>
      </c>
      <c r="AQ7" s="12" t="s">
        <v>1308</v>
      </c>
      <c r="AR7" s="12" t="s">
        <v>374</v>
      </c>
      <c r="AS7" s="9">
        <v>3</v>
      </c>
      <c r="AT7" s="12" t="s">
        <v>374</v>
      </c>
      <c r="AU7" s="9">
        <v>3</v>
      </c>
      <c r="AV7" s="12" t="s">
        <v>374</v>
      </c>
      <c r="AW7" s="9">
        <v>2</v>
      </c>
      <c r="AX7" s="12"/>
      <c r="AY7" s="9"/>
      <c r="AZ7" s="9"/>
      <c r="BA7" s="12"/>
      <c r="BB7" s="12"/>
      <c r="BC7" s="9">
        <v>1</v>
      </c>
      <c r="BD7" s="12" t="s">
        <v>1309</v>
      </c>
      <c r="BE7" s="9">
        <v>1</v>
      </c>
      <c r="BF7" s="9">
        <v>4</v>
      </c>
      <c r="BG7" s="12"/>
      <c r="BH7" s="12" t="s">
        <v>37</v>
      </c>
      <c r="BI7" s="9">
        <v>2</v>
      </c>
      <c r="BJ7" s="12"/>
      <c r="BK7" s="9"/>
      <c r="BL7" s="9"/>
      <c r="BM7" s="12"/>
      <c r="BN7" s="12"/>
      <c r="BO7" s="9">
        <v>2</v>
      </c>
      <c r="BP7" s="10"/>
      <c r="BQ7" s="10"/>
      <c r="BR7" s="10"/>
      <c r="BS7" s="10"/>
      <c r="BT7" s="10"/>
      <c r="BU7" s="10"/>
      <c r="BV7" s="9">
        <v>1</v>
      </c>
      <c r="BW7" s="9">
        <v>2</v>
      </c>
      <c r="BX7" s="9">
        <v>2</v>
      </c>
      <c r="BY7" s="9">
        <v>2</v>
      </c>
      <c r="BZ7" s="9">
        <v>1</v>
      </c>
      <c r="CA7" s="9">
        <v>1</v>
      </c>
      <c r="CB7" s="9">
        <v>2</v>
      </c>
      <c r="CC7" s="9">
        <v>2</v>
      </c>
      <c r="CD7" s="9">
        <v>2</v>
      </c>
      <c r="CE7" s="12" t="s">
        <v>374</v>
      </c>
      <c r="CF7" s="9">
        <v>1</v>
      </c>
      <c r="CG7" s="9">
        <v>2</v>
      </c>
      <c r="CH7" s="9">
        <v>2</v>
      </c>
      <c r="CI7" s="9">
        <v>2</v>
      </c>
      <c r="CJ7" s="9">
        <v>1</v>
      </c>
      <c r="CK7" s="9">
        <v>1</v>
      </c>
      <c r="CL7" s="9">
        <v>2</v>
      </c>
      <c r="CM7" s="9">
        <v>2</v>
      </c>
      <c r="CN7" s="9">
        <v>2</v>
      </c>
      <c r="CO7" s="12" t="s">
        <v>374</v>
      </c>
      <c r="CP7" s="9">
        <v>1</v>
      </c>
      <c r="CQ7" s="9">
        <v>1</v>
      </c>
      <c r="CR7" s="9">
        <v>1</v>
      </c>
      <c r="CS7" s="9">
        <v>1</v>
      </c>
      <c r="CT7" s="9">
        <v>1</v>
      </c>
      <c r="CU7" s="9">
        <v>2</v>
      </c>
      <c r="CV7" s="12" t="s">
        <v>374</v>
      </c>
      <c r="CW7" s="9">
        <v>1</v>
      </c>
      <c r="CX7" s="9">
        <v>1</v>
      </c>
      <c r="CY7" s="9">
        <v>1</v>
      </c>
      <c r="CZ7" s="9">
        <v>1</v>
      </c>
      <c r="DA7" s="9">
        <v>1</v>
      </c>
      <c r="DB7" s="9">
        <v>1</v>
      </c>
      <c r="DC7" s="9">
        <v>2</v>
      </c>
      <c r="DD7" s="12" t="s">
        <v>374</v>
      </c>
      <c r="DE7" s="9">
        <v>1</v>
      </c>
      <c r="DF7" s="9">
        <v>1</v>
      </c>
      <c r="DG7" s="9" t="s">
        <v>12</v>
      </c>
      <c r="DH7" s="12" t="s">
        <v>374</v>
      </c>
      <c r="DI7" s="9">
        <v>1</v>
      </c>
      <c r="DJ7" s="9">
        <v>1</v>
      </c>
      <c r="DK7" s="9">
        <v>1</v>
      </c>
      <c r="DL7" s="9">
        <v>1</v>
      </c>
      <c r="DM7" s="9">
        <v>2</v>
      </c>
      <c r="DN7" s="9">
        <v>2</v>
      </c>
      <c r="DO7" s="9">
        <v>2</v>
      </c>
      <c r="DP7" s="12" t="s">
        <v>374</v>
      </c>
      <c r="DQ7" s="9">
        <v>45</v>
      </c>
      <c r="DR7" s="9">
        <v>33</v>
      </c>
      <c r="DS7" s="9">
        <v>0</v>
      </c>
      <c r="DT7" s="9">
        <v>41</v>
      </c>
      <c r="DU7" s="9">
        <v>39</v>
      </c>
      <c r="DV7" s="9">
        <v>0</v>
      </c>
      <c r="DW7" s="9">
        <v>0</v>
      </c>
      <c r="DX7" s="9">
        <v>0</v>
      </c>
      <c r="DY7" s="9">
        <v>0</v>
      </c>
      <c r="DZ7" s="9">
        <v>9</v>
      </c>
      <c r="EA7" s="9">
        <v>7</v>
      </c>
      <c r="EB7" s="9">
        <v>0</v>
      </c>
      <c r="EC7" s="9">
        <v>18</v>
      </c>
      <c r="ED7" s="9">
        <v>10</v>
      </c>
      <c r="EE7" s="9">
        <v>0</v>
      </c>
      <c r="EF7" s="9">
        <v>11</v>
      </c>
      <c r="EG7" s="9">
        <v>9</v>
      </c>
      <c r="EH7" s="9">
        <v>0</v>
      </c>
      <c r="EI7" s="9">
        <v>0</v>
      </c>
      <c r="EJ7" s="9">
        <v>0</v>
      </c>
      <c r="EK7" s="9">
        <v>0</v>
      </c>
      <c r="EL7" s="9">
        <v>5</v>
      </c>
      <c r="EM7" s="9">
        <v>5</v>
      </c>
      <c r="EN7" s="9">
        <v>0</v>
      </c>
      <c r="EO7" s="9">
        <v>6</v>
      </c>
      <c r="EP7" s="9">
        <v>6</v>
      </c>
      <c r="EQ7" s="9">
        <v>0</v>
      </c>
      <c r="ER7" s="9">
        <v>2</v>
      </c>
      <c r="ES7" s="9">
        <v>2</v>
      </c>
      <c r="ET7" s="9">
        <v>0</v>
      </c>
      <c r="EU7" s="9">
        <v>0</v>
      </c>
      <c r="EV7" s="9">
        <v>0</v>
      </c>
      <c r="EW7" s="9">
        <v>0</v>
      </c>
      <c r="EX7" s="9">
        <v>6</v>
      </c>
      <c r="EY7" s="9">
        <v>6</v>
      </c>
      <c r="EZ7" s="9">
        <v>0</v>
      </c>
      <c r="FA7" s="9">
        <v>0</v>
      </c>
      <c r="FB7" s="9">
        <v>0</v>
      </c>
      <c r="FC7" s="9">
        <v>0</v>
      </c>
      <c r="FD7" s="12" t="s">
        <v>374</v>
      </c>
      <c r="FE7" s="9">
        <v>1</v>
      </c>
      <c r="FF7" s="9">
        <v>2</v>
      </c>
      <c r="FG7" s="9">
        <v>1</v>
      </c>
      <c r="FH7" s="9">
        <v>1</v>
      </c>
      <c r="FI7" s="9">
        <v>1</v>
      </c>
      <c r="FJ7" s="9">
        <v>1</v>
      </c>
      <c r="FK7" s="9">
        <v>2</v>
      </c>
      <c r="FL7" s="9">
        <v>1</v>
      </c>
      <c r="FM7" s="9">
        <v>2</v>
      </c>
      <c r="FN7" s="12" t="s">
        <v>374</v>
      </c>
      <c r="FO7" s="9">
        <v>1</v>
      </c>
      <c r="FP7" s="9">
        <v>1</v>
      </c>
      <c r="FQ7" s="9">
        <v>1</v>
      </c>
      <c r="FR7" s="9">
        <v>2</v>
      </c>
      <c r="FS7" s="12" t="s">
        <v>374</v>
      </c>
      <c r="FT7" s="9">
        <v>1</v>
      </c>
      <c r="FU7" s="9">
        <v>1</v>
      </c>
      <c r="FV7" s="9">
        <v>1</v>
      </c>
      <c r="FW7" s="12" t="s">
        <v>1310</v>
      </c>
      <c r="FX7" s="9">
        <v>4</v>
      </c>
      <c r="FY7" s="12" t="s">
        <v>374</v>
      </c>
      <c r="FZ7" s="9">
        <v>2</v>
      </c>
      <c r="GA7" s="12"/>
      <c r="GB7" s="9"/>
      <c r="GC7" s="12"/>
      <c r="GD7" s="9">
        <v>2</v>
      </c>
      <c r="GE7" s="12"/>
      <c r="GF7" s="9"/>
      <c r="GG7" s="12"/>
      <c r="GH7" s="9">
        <v>2</v>
      </c>
      <c r="GI7" s="9">
        <v>2</v>
      </c>
      <c r="GJ7" s="12"/>
      <c r="GK7" s="12"/>
      <c r="GL7" s="9"/>
      <c r="GM7" s="12"/>
      <c r="GN7" s="9">
        <v>1</v>
      </c>
      <c r="GO7" s="12" t="s">
        <v>1311</v>
      </c>
      <c r="GP7" s="9"/>
      <c r="GQ7" s="12" t="s">
        <v>374</v>
      </c>
      <c r="GR7" s="9">
        <v>1</v>
      </c>
      <c r="GS7" s="12" t="s">
        <v>1312</v>
      </c>
      <c r="GT7" s="9"/>
      <c r="GU7" s="12" t="s">
        <v>374</v>
      </c>
      <c r="GV7" s="9">
        <v>1</v>
      </c>
      <c r="GW7" s="12" t="s">
        <v>1313</v>
      </c>
      <c r="GX7" s="9"/>
      <c r="GY7" s="12" t="s">
        <v>374</v>
      </c>
      <c r="GZ7" s="9">
        <v>1</v>
      </c>
      <c r="HA7" s="12" t="s">
        <v>1314</v>
      </c>
      <c r="HB7" s="9"/>
      <c r="HC7" s="12" t="s">
        <v>374</v>
      </c>
      <c r="HD7" s="9">
        <v>2</v>
      </c>
      <c r="HE7" s="12" t="s">
        <v>374</v>
      </c>
      <c r="HF7" s="9">
        <v>4</v>
      </c>
      <c r="HG7" s="12" t="s">
        <v>374</v>
      </c>
      <c r="HH7" s="9">
        <v>1</v>
      </c>
      <c r="HI7" s="12" t="s">
        <v>1315</v>
      </c>
      <c r="HJ7" s="9"/>
      <c r="HK7" s="12" t="s">
        <v>374</v>
      </c>
      <c r="HL7" s="9">
        <v>2</v>
      </c>
      <c r="HM7" s="12" t="s">
        <v>374</v>
      </c>
      <c r="HN7" s="9">
        <v>4</v>
      </c>
      <c r="HO7" s="12" t="s">
        <v>374</v>
      </c>
      <c r="HP7" s="9">
        <v>1</v>
      </c>
      <c r="HQ7" s="12" t="s">
        <v>1316</v>
      </c>
      <c r="HR7" s="9"/>
      <c r="HS7" s="12" t="s">
        <v>374</v>
      </c>
      <c r="HT7" s="9">
        <v>1</v>
      </c>
      <c r="HU7" s="12" t="s">
        <v>1317</v>
      </c>
      <c r="HV7" s="9"/>
      <c r="HW7" s="12" t="s">
        <v>374</v>
      </c>
      <c r="HX7" s="9">
        <v>2</v>
      </c>
      <c r="HY7" s="12" t="s">
        <v>374</v>
      </c>
      <c r="HZ7" s="9">
        <v>4</v>
      </c>
      <c r="IA7" s="12" t="s">
        <v>374</v>
      </c>
      <c r="IB7" s="9">
        <v>2</v>
      </c>
      <c r="IC7" s="12" t="s">
        <v>374</v>
      </c>
      <c r="ID7" s="9">
        <v>4</v>
      </c>
      <c r="IE7" s="12" t="s">
        <v>374</v>
      </c>
      <c r="IF7" s="9">
        <v>1</v>
      </c>
      <c r="IG7" s="12" t="s">
        <v>1318</v>
      </c>
      <c r="IH7" s="9"/>
      <c r="II7" s="12" t="s">
        <v>374</v>
      </c>
      <c r="IJ7" s="9">
        <v>2</v>
      </c>
      <c r="IK7" s="12" t="s">
        <v>374</v>
      </c>
      <c r="IL7" s="12" t="s">
        <v>374</v>
      </c>
      <c r="IM7" s="9"/>
      <c r="IN7" s="12" t="s">
        <v>374</v>
      </c>
      <c r="IO7" s="9">
        <v>2</v>
      </c>
      <c r="IP7" s="9" t="s">
        <v>374</v>
      </c>
      <c r="IQ7" s="9" t="s">
        <v>374</v>
      </c>
      <c r="IR7" s="9" t="s">
        <v>374</v>
      </c>
      <c r="IS7" s="9">
        <v>2</v>
      </c>
      <c r="IT7" s="9"/>
      <c r="IU7" s="9"/>
      <c r="IV7" s="9"/>
      <c r="IW7" s="9"/>
      <c r="IX7" s="9"/>
      <c r="IY7" s="9"/>
      <c r="IZ7" s="9"/>
      <c r="JA7" s="9"/>
      <c r="JB7" s="9"/>
      <c r="JC7" s="9"/>
      <c r="JD7" s="9"/>
      <c r="JE7" s="9"/>
      <c r="JF7" s="9"/>
      <c r="JG7" s="12"/>
      <c r="JH7" s="9" t="s">
        <v>13</v>
      </c>
      <c r="JI7" s="9">
        <v>1</v>
      </c>
      <c r="JJ7" s="9">
        <v>1</v>
      </c>
      <c r="JK7" s="9">
        <v>1</v>
      </c>
      <c r="JL7" s="9">
        <v>1</v>
      </c>
      <c r="JM7" s="9">
        <v>1</v>
      </c>
      <c r="JN7" s="9">
        <v>1</v>
      </c>
      <c r="JO7" s="9">
        <v>1</v>
      </c>
      <c r="JP7" s="9">
        <v>1</v>
      </c>
      <c r="JQ7" s="9">
        <v>1</v>
      </c>
      <c r="JR7" s="9">
        <v>1</v>
      </c>
      <c r="JS7" s="9">
        <v>1</v>
      </c>
      <c r="JT7" s="9">
        <v>1</v>
      </c>
      <c r="JU7" s="9">
        <v>1</v>
      </c>
      <c r="JV7" s="9">
        <v>1</v>
      </c>
      <c r="JW7" s="9">
        <v>1</v>
      </c>
      <c r="JX7" s="9">
        <v>1</v>
      </c>
      <c r="JY7" s="9">
        <v>1</v>
      </c>
      <c r="JZ7" s="9">
        <v>1</v>
      </c>
      <c r="KA7" s="9">
        <v>2</v>
      </c>
      <c r="KB7" s="10" t="s">
        <v>374</v>
      </c>
      <c r="KC7" s="9">
        <v>75</v>
      </c>
      <c r="KD7" s="9">
        <v>7</v>
      </c>
      <c r="KE7" s="9">
        <v>0</v>
      </c>
      <c r="KF7" s="9">
        <v>0</v>
      </c>
      <c r="KG7" s="9">
        <v>0</v>
      </c>
      <c r="KH7" s="9">
        <v>1</v>
      </c>
      <c r="KI7" s="9">
        <v>0</v>
      </c>
      <c r="KJ7" s="12" t="s">
        <v>1394</v>
      </c>
      <c r="KK7" s="12" t="s">
        <v>1388</v>
      </c>
    </row>
    <row r="8" spans="1:297" ht="60" customHeight="1" x14ac:dyDescent="0.25">
      <c r="A8" s="9" t="s">
        <v>479</v>
      </c>
      <c r="B8" s="10" t="s">
        <v>480</v>
      </c>
      <c r="C8" s="9" t="s">
        <v>11</v>
      </c>
      <c r="D8" s="12" t="str">
        <f>IF(OR(C8="a",C8="b",C8="c",C8="d",C8="e"),"NA","")</f>
        <v>NA</v>
      </c>
      <c r="E8" s="9"/>
      <c r="F8" s="9"/>
      <c r="G8" s="9"/>
      <c r="H8" s="9"/>
      <c r="I8" s="9"/>
      <c r="J8" s="9"/>
      <c r="K8" s="9"/>
      <c r="L8" s="12" t="str">
        <f>IF(K8=1,"",IF(K8=2,"NA",""))</f>
        <v/>
      </c>
      <c r="M8" s="12" t="s">
        <v>1179</v>
      </c>
      <c r="N8" s="9">
        <v>3</v>
      </c>
      <c r="O8" s="9">
        <v>1</v>
      </c>
      <c r="P8" s="9"/>
      <c r="Q8" s="12" t="s">
        <v>1180</v>
      </c>
      <c r="R8" s="18">
        <v>3</v>
      </c>
      <c r="S8" s="18">
        <v>1</v>
      </c>
      <c r="T8" s="17"/>
      <c r="U8" s="17" t="s">
        <v>1181</v>
      </c>
      <c r="V8" s="18">
        <v>3</v>
      </c>
      <c r="W8" s="18">
        <v>1</v>
      </c>
      <c r="X8" s="17"/>
      <c r="Y8" s="17" t="s">
        <v>1182</v>
      </c>
      <c r="Z8" s="18">
        <v>3</v>
      </c>
      <c r="AA8" s="18">
        <v>1</v>
      </c>
      <c r="AB8" s="17"/>
      <c r="AC8" s="17" t="s">
        <v>1183</v>
      </c>
      <c r="AD8" s="18">
        <v>3</v>
      </c>
      <c r="AE8" s="18">
        <v>1</v>
      </c>
      <c r="AF8" s="17"/>
      <c r="AG8" s="9">
        <v>1</v>
      </c>
      <c r="AH8" s="12" t="str">
        <f>IF(AG8=2,"",IF(AG8=1,"NA",""))</f>
        <v>NA</v>
      </c>
      <c r="AI8" s="9">
        <v>1</v>
      </c>
      <c r="AJ8" s="9">
        <v>1</v>
      </c>
      <c r="AK8" s="9">
        <v>1</v>
      </c>
      <c r="AL8" s="9">
        <v>1</v>
      </c>
      <c r="AM8" s="9">
        <v>1</v>
      </c>
      <c r="AN8" s="9">
        <v>1</v>
      </c>
      <c r="AO8" s="9">
        <v>1</v>
      </c>
      <c r="AP8" s="9">
        <v>1</v>
      </c>
      <c r="AQ8" s="12" t="s">
        <v>1170</v>
      </c>
      <c r="AR8" s="12" t="str">
        <f>IF(AP8=1,"NA","")</f>
        <v>NA</v>
      </c>
      <c r="AS8" s="9">
        <v>4</v>
      </c>
      <c r="AT8" s="12" t="str">
        <f>IF(OR(AS8=1,AS8=2,AS8=3,AS8=4),"NA","")</f>
        <v>NA</v>
      </c>
      <c r="AU8" s="9">
        <v>4</v>
      </c>
      <c r="AV8" s="12" t="str">
        <f>IF(OR(AU8=1,AU8=2,AU8=3,AU8=4),"NA","")</f>
        <v>NA</v>
      </c>
      <c r="AW8" s="9">
        <v>2</v>
      </c>
      <c r="AX8" s="12"/>
      <c r="AY8" s="9"/>
      <c r="AZ8" s="9"/>
      <c r="BA8" s="12"/>
      <c r="BB8" s="12"/>
      <c r="BC8" s="9">
        <v>1</v>
      </c>
      <c r="BD8" s="12" t="s">
        <v>1199</v>
      </c>
      <c r="BE8" s="9">
        <v>1</v>
      </c>
      <c r="BF8" s="9">
        <v>4</v>
      </c>
      <c r="BG8" s="12"/>
      <c r="BH8" s="12" t="s">
        <v>1200</v>
      </c>
      <c r="BI8" s="9">
        <v>1</v>
      </c>
      <c r="BJ8" s="12" t="s">
        <v>1199</v>
      </c>
      <c r="BK8" s="9">
        <v>1</v>
      </c>
      <c r="BL8" s="9">
        <v>4</v>
      </c>
      <c r="BM8" s="12"/>
      <c r="BN8" s="12" t="s">
        <v>1200</v>
      </c>
      <c r="BO8" s="9">
        <v>2</v>
      </c>
      <c r="BP8" s="9"/>
      <c r="BQ8" s="9"/>
      <c r="BR8" s="9"/>
      <c r="BS8" s="9"/>
      <c r="BT8" s="9"/>
      <c r="BU8" s="9"/>
      <c r="BV8" s="9">
        <v>1</v>
      </c>
      <c r="BW8" s="9">
        <v>2</v>
      </c>
      <c r="BX8" s="9">
        <v>1</v>
      </c>
      <c r="BY8" s="9">
        <v>2</v>
      </c>
      <c r="BZ8" s="9">
        <v>1</v>
      </c>
      <c r="CA8" s="9">
        <v>2</v>
      </c>
      <c r="CB8" s="9">
        <v>2</v>
      </c>
      <c r="CC8" s="9">
        <v>1</v>
      </c>
      <c r="CD8" s="9">
        <v>2</v>
      </c>
      <c r="CE8" s="12" t="str">
        <f>IF(CD8=1,"",IF(CD8=2,"NA",""))</f>
        <v>NA</v>
      </c>
      <c r="CF8" s="9">
        <v>1</v>
      </c>
      <c r="CG8" s="9">
        <v>2</v>
      </c>
      <c r="CH8" s="9">
        <v>1</v>
      </c>
      <c r="CI8" s="9">
        <v>2</v>
      </c>
      <c r="CJ8" s="9">
        <v>1</v>
      </c>
      <c r="CK8" s="9">
        <v>2</v>
      </c>
      <c r="CL8" s="9">
        <v>2</v>
      </c>
      <c r="CM8" s="9">
        <v>1</v>
      </c>
      <c r="CN8" s="9">
        <v>2</v>
      </c>
      <c r="CO8" s="12" t="str">
        <f>IF(CN8=1,"",IF(CN8=2,"NA",""))</f>
        <v>NA</v>
      </c>
      <c r="CP8" s="9">
        <v>1</v>
      </c>
      <c r="CQ8" s="9">
        <v>1</v>
      </c>
      <c r="CR8" s="9">
        <v>1</v>
      </c>
      <c r="CS8" s="9">
        <v>1</v>
      </c>
      <c r="CT8" s="9">
        <v>1</v>
      </c>
      <c r="CU8" s="9">
        <v>2</v>
      </c>
      <c r="CV8" s="12" t="str">
        <f>IF(CU8=1,"",IF(CU8=2,"NA",""))</f>
        <v>NA</v>
      </c>
      <c r="CW8" s="9">
        <v>1</v>
      </c>
      <c r="CX8" s="9">
        <v>1</v>
      </c>
      <c r="CY8" s="9">
        <v>1</v>
      </c>
      <c r="CZ8" s="9">
        <v>1</v>
      </c>
      <c r="DA8" s="9">
        <v>1</v>
      </c>
      <c r="DB8" s="9">
        <v>1</v>
      </c>
      <c r="DC8" s="9">
        <v>2</v>
      </c>
      <c r="DD8" s="12" t="str">
        <f>IF(DC8=1,"",IF(DC8=2,"NA",""))</f>
        <v>NA</v>
      </c>
      <c r="DE8" s="9">
        <v>1</v>
      </c>
      <c r="DF8" s="9">
        <v>1</v>
      </c>
      <c r="DG8" s="9" t="s">
        <v>12</v>
      </c>
      <c r="DH8" s="12" t="str">
        <f>IF(OR(DG8="a",DG8="b",DG8="c",DG8="d",DG8="e"),"NA","")</f>
        <v>NA</v>
      </c>
      <c r="DI8" s="9">
        <v>1</v>
      </c>
      <c r="DJ8" s="9">
        <v>1</v>
      </c>
      <c r="DK8" s="9">
        <v>2</v>
      </c>
      <c r="DL8" s="9">
        <v>1</v>
      </c>
      <c r="DM8" s="9">
        <v>2</v>
      </c>
      <c r="DN8" s="9">
        <v>2</v>
      </c>
      <c r="DO8" s="9">
        <v>2</v>
      </c>
      <c r="DP8" s="12" t="str">
        <f>IF(DO8=1,"",IF(DO8=2,"NA",""))</f>
        <v>NA</v>
      </c>
      <c r="DQ8" s="9">
        <v>6</v>
      </c>
      <c r="DR8" s="9">
        <v>6</v>
      </c>
      <c r="DS8" s="9">
        <v>0</v>
      </c>
      <c r="DT8" s="9">
        <v>9</v>
      </c>
      <c r="DU8" s="9">
        <v>9</v>
      </c>
      <c r="DV8" s="9">
        <v>0</v>
      </c>
      <c r="DW8" s="9">
        <v>1</v>
      </c>
      <c r="DX8" s="9">
        <v>1</v>
      </c>
      <c r="DY8" s="9">
        <v>0</v>
      </c>
      <c r="DZ8" s="9">
        <v>5</v>
      </c>
      <c r="EA8" s="9">
        <v>5</v>
      </c>
      <c r="EB8" s="9">
        <v>0</v>
      </c>
      <c r="EC8" s="9">
        <v>4</v>
      </c>
      <c r="ED8" s="9">
        <v>3</v>
      </c>
      <c r="EE8" s="9">
        <v>0</v>
      </c>
      <c r="EF8" s="9">
        <v>4</v>
      </c>
      <c r="EG8" s="9">
        <v>4</v>
      </c>
      <c r="EH8" s="9">
        <v>0</v>
      </c>
      <c r="EI8" s="9">
        <v>0</v>
      </c>
      <c r="EJ8" s="9">
        <v>0</v>
      </c>
      <c r="EK8" s="9">
        <v>0</v>
      </c>
      <c r="EL8" s="9">
        <v>1</v>
      </c>
      <c r="EM8" s="9">
        <v>1</v>
      </c>
      <c r="EN8" s="9">
        <v>0</v>
      </c>
      <c r="EO8" s="9">
        <v>1</v>
      </c>
      <c r="EP8" s="9">
        <v>1</v>
      </c>
      <c r="EQ8" s="9">
        <v>0</v>
      </c>
      <c r="ER8" s="9">
        <v>8</v>
      </c>
      <c r="ES8" s="9">
        <v>8</v>
      </c>
      <c r="ET8" s="9">
        <v>0</v>
      </c>
      <c r="EU8" s="9">
        <v>0</v>
      </c>
      <c r="EV8" s="9">
        <v>0</v>
      </c>
      <c r="EW8" s="9">
        <v>0</v>
      </c>
      <c r="EX8" s="9">
        <v>1</v>
      </c>
      <c r="EY8" s="9">
        <v>1</v>
      </c>
      <c r="EZ8" s="9">
        <v>0</v>
      </c>
      <c r="FA8" s="9">
        <v>1</v>
      </c>
      <c r="FB8" s="9">
        <v>1</v>
      </c>
      <c r="FC8" s="9">
        <v>1</v>
      </c>
      <c r="FD8" s="12" t="s">
        <v>1204</v>
      </c>
      <c r="FE8" s="9">
        <v>1</v>
      </c>
      <c r="FF8" s="9">
        <v>1</v>
      </c>
      <c r="FG8" s="9">
        <v>1</v>
      </c>
      <c r="FH8" s="9">
        <v>2</v>
      </c>
      <c r="FI8" s="9">
        <v>1</v>
      </c>
      <c r="FJ8" s="9">
        <v>1</v>
      </c>
      <c r="FK8" s="9">
        <v>2</v>
      </c>
      <c r="FL8" s="9">
        <v>1</v>
      </c>
      <c r="FM8" s="9">
        <v>2</v>
      </c>
      <c r="FN8" s="12" t="str">
        <f>IF(FM8=1,"",IF(FM8=2,"NA",""))</f>
        <v>NA</v>
      </c>
      <c r="FO8" s="9">
        <v>1</v>
      </c>
      <c r="FP8" s="9">
        <v>1</v>
      </c>
      <c r="FQ8" s="9">
        <v>1</v>
      </c>
      <c r="FR8" s="9">
        <v>2</v>
      </c>
      <c r="FS8" s="12" t="str">
        <f>IF(FR8=1,"",IF(FR8=2,"NA",""))</f>
        <v>NA</v>
      </c>
      <c r="FT8" s="9">
        <v>1</v>
      </c>
      <c r="FU8" s="9">
        <v>1</v>
      </c>
      <c r="FV8" s="9">
        <v>1</v>
      </c>
      <c r="FW8" s="12" t="s">
        <v>1205</v>
      </c>
      <c r="FX8" s="9">
        <v>4</v>
      </c>
      <c r="FY8" s="12" t="str">
        <f>IF(OR(FX8=1,FX8=2,FX8=3,FX8=4),"NA","")</f>
        <v>NA</v>
      </c>
      <c r="FZ8" s="9">
        <v>1</v>
      </c>
      <c r="GA8" s="12" t="s">
        <v>1206</v>
      </c>
      <c r="GB8" s="9">
        <v>3</v>
      </c>
      <c r="GC8" s="12" t="str">
        <f>IF(OR(GB8=1,GB8=2,GB8=3,GB8=4),"NA","")</f>
        <v>NA</v>
      </c>
      <c r="GD8" s="9">
        <v>1</v>
      </c>
      <c r="GE8" s="12" t="s">
        <v>1207</v>
      </c>
      <c r="GF8" s="9">
        <v>3</v>
      </c>
      <c r="GG8" s="12" t="str">
        <f>IF(OR(GF8=1,GF8=2,GF8=3,GF8=4),"NA","")</f>
        <v>NA</v>
      </c>
      <c r="GH8" s="9">
        <v>2</v>
      </c>
      <c r="GI8" s="9">
        <v>2</v>
      </c>
      <c r="GJ8" s="12"/>
      <c r="GK8" s="12"/>
      <c r="GL8" s="9"/>
      <c r="GM8" s="12" t="str">
        <f>IF(OR(GL8=1,GL8=2,GL8=3,GL8=4),"NA","")</f>
        <v/>
      </c>
      <c r="GN8" s="9">
        <v>1</v>
      </c>
      <c r="GO8" s="12" t="s">
        <v>111</v>
      </c>
      <c r="GP8" s="9"/>
      <c r="GQ8" s="12" t="str">
        <f>IF(GP8=5,"","NA")</f>
        <v>NA</v>
      </c>
      <c r="GR8" s="9">
        <v>1</v>
      </c>
      <c r="GS8" s="12" t="s">
        <v>1209</v>
      </c>
      <c r="GT8" s="9"/>
      <c r="GU8" s="12" t="str">
        <f>IF(GT8=5,"","NA")</f>
        <v>NA</v>
      </c>
      <c r="GV8" s="9">
        <v>1</v>
      </c>
      <c r="GW8" s="12" t="s">
        <v>111</v>
      </c>
      <c r="GX8" s="9"/>
      <c r="GY8" s="12" t="str">
        <f>IF(GX8=5,"","NA")</f>
        <v>NA</v>
      </c>
      <c r="GZ8" s="9">
        <v>1</v>
      </c>
      <c r="HA8" s="12" t="s">
        <v>111</v>
      </c>
      <c r="HB8" s="9"/>
      <c r="HC8" s="12" t="str">
        <f>IF(HB8=5,"","NA")</f>
        <v>NA</v>
      </c>
      <c r="HD8" s="9">
        <v>1</v>
      </c>
      <c r="HE8" s="12" t="s">
        <v>1210</v>
      </c>
      <c r="HF8" s="9"/>
      <c r="HG8" s="12" t="str">
        <f>IF(HF8=5,"","NA")</f>
        <v>NA</v>
      </c>
      <c r="HH8" s="9">
        <v>1</v>
      </c>
      <c r="HI8" s="12" t="s">
        <v>111</v>
      </c>
      <c r="HJ8" s="9"/>
      <c r="HK8" s="12" t="str">
        <f>IF(HJ8=5,"","NA")</f>
        <v>NA</v>
      </c>
      <c r="HL8" s="9">
        <v>1</v>
      </c>
      <c r="HM8" s="12" t="s">
        <v>111</v>
      </c>
      <c r="HN8" s="9"/>
      <c r="HO8" s="12" t="str">
        <f>IF(HN8=5,"","NA")</f>
        <v>NA</v>
      </c>
      <c r="HP8" s="9">
        <v>1</v>
      </c>
      <c r="HQ8" s="12" t="s">
        <v>1211</v>
      </c>
      <c r="HR8" s="9"/>
      <c r="HS8" s="12" t="str">
        <f>IF(HR8=5,"","NA")</f>
        <v>NA</v>
      </c>
      <c r="HT8" s="9">
        <v>1</v>
      </c>
      <c r="HU8" s="12" t="s">
        <v>111</v>
      </c>
      <c r="HV8" s="9"/>
      <c r="HW8" s="12" t="str">
        <f>IF(HV8=5,"","NA")</f>
        <v>NA</v>
      </c>
      <c r="HX8" s="9">
        <v>1</v>
      </c>
      <c r="HY8" s="12" t="s">
        <v>111</v>
      </c>
      <c r="HZ8" s="9"/>
      <c r="IA8" s="12" t="str">
        <f>IF(HZ8=5,"","NA")</f>
        <v>NA</v>
      </c>
      <c r="IB8" s="9">
        <v>2</v>
      </c>
      <c r="IC8" s="12" t="str">
        <f>IF(IB8=2,"NA","")</f>
        <v>NA</v>
      </c>
      <c r="ID8" s="9">
        <v>4</v>
      </c>
      <c r="IE8" s="12" t="str">
        <f>IF(ID8=5,"","NA")</f>
        <v>NA</v>
      </c>
      <c r="IF8" s="9">
        <v>1</v>
      </c>
      <c r="IG8" s="12" t="s">
        <v>111</v>
      </c>
      <c r="IH8" s="9"/>
      <c r="II8" s="12" t="str">
        <f>IF(IH8=5,"","NA")</f>
        <v>NA</v>
      </c>
      <c r="IJ8" s="9">
        <v>2</v>
      </c>
      <c r="IK8" s="12" t="str">
        <f>IF(IJ8=2,"NA","")</f>
        <v>NA</v>
      </c>
      <c r="IL8" s="12" t="str">
        <f>IF(IJ8=2,"NA","")</f>
        <v>NA</v>
      </c>
      <c r="IM8" s="9"/>
      <c r="IN8" s="12" t="str">
        <f>IF(IM8=5,"","NA")</f>
        <v>NA</v>
      </c>
      <c r="IO8" s="9">
        <v>2</v>
      </c>
      <c r="IP8" s="9" t="str">
        <f>IF($IO8=1,"",IF($IO8=2,"NA",""))</f>
        <v>NA</v>
      </c>
      <c r="IQ8" s="9" t="str">
        <f>IF($IO8=1,"",IF($IO8=2,"NA",""))</f>
        <v>NA</v>
      </c>
      <c r="IR8" s="9" t="str">
        <f>IF($IO8=1,"",IF($IO8=2,"NA",""))</f>
        <v>NA</v>
      </c>
      <c r="IS8" s="9">
        <v>1</v>
      </c>
      <c r="IT8" s="9">
        <v>1</v>
      </c>
      <c r="IU8" s="9" t="s">
        <v>1373</v>
      </c>
      <c r="IV8" s="9">
        <f>IF(IT8=1,2,IF(IT8=2,1,""))</f>
        <v>2</v>
      </c>
      <c r="IW8" s="9" t="str">
        <f>IF(IV8=1,"",IF(IV8=2,"NA",""))</f>
        <v>NA</v>
      </c>
      <c r="IX8" s="9">
        <v>1</v>
      </c>
      <c r="IY8" s="9">
        <v>1</v>
      </c>
      <c r="IZ8" s="9">
        <v>1</v>
      </c>
      <c r="JA8" s="9">
        <v>1</v>
      </c>
      <c r="JB8" s="9">
        <v>1</v>
      </c>
      <c r="JC8" s="9">
        <v>1</v>
      </c>
      <c r="JD8" s="9">
        <v>1</v>
      </c>
      <c r="JE8" s="9">
        <v>2</v>
      </c>
      <c r="JF8" s="9" t="str">
        <f>IF(JE8=1,"",IF(JE8=2,"NA",""))</f>
        <v>NA</v>
      </c>
      <c r="JG8" s="9" t="str">
        <f>IF(IX8=1,"NA","")</f>
        <v>NA</v>
      </c>
      <c r="JH8" s="9"/>
      <c r="JI8" s="9">
        <v>1</v>
      </c>
      <c r="JJ8" s="9">
        <v>1</v>
      </c>
      <c r="JK8" s="9">
        <v>1</v>
      </c>
      <c r="JL8" s="9">
        <v>1</v>
      </c>
      <c r="JM8" s="9">
        <v>1</v>
      </c>
      <c r="JN8" s="9">
        <v>1</v>
      </c>
      <c r="JO8" s="9">
        <v>1</v>
      </c>
      <c r="JP8" s="9">
        <v>1</v>
      </c>
      <c r="JQ8" s="9">
        <v>1</v>
      </c>
      <c r="JR8" s="9">
        <v>2</v>
      </c>
      <c r="JS8" s="9">
        <v>1</v>
      </c>
      <c r="JT8" s="9">
        <v>2</v>
      </c>
      <c r="JU8" s="9">
        <v>1</v>
      </c>
      <c r="JV8" s="9">
        <v>1</v>
      </c>
      <c r="JW8" s="9">
        <v>1</v>
      </c>
      <c r="JX8" s="9">
        <v>2</v>
      </c>
      <c r="JY8" s="9">
        <v>2</v>
      </c>
      <c r="JZ8" s="9">
        <v>1</v>
      </c>
      <c r="KA8" s="9">
        <v>2</v>
      </c>
      <c r="KB8" s="10" t="str">
        <f>IF(KA8=1,"",IF(KA8=2,"NA",""))</f>
        <v>NA</v>
      </c>
      <c r="KC8" s="9">
        <v>38</v>
      </c>
      <c r="KD8" s="9">
        <v>0</v>
      </c>
      <c r="KE8" s="9">
        <v>0</v>
      </c>
      <c r="KF8" s="9">
        <v>0</v>
      </c>
      <c r="KG8" s="9">
        <v>0</v>
      </c>
      <c r="KH8" s="9">
        <v>0</v>
      </c>
      <c r="KI8" s="9">
        <v>0</v>
      </c>
      <c r="KJ8" s="12"/>
      <c r="KK8" s="12"/>
    </row>
    <row r="9" spans="1:297" ht="150" x14ac:dyDescent="0.25">
      <c r="A9" s="11" t="s">
        <v>380</v>
      </c>
      <c r="B9" s="10" t="s">
        <v>381</v>
      </c>
      <c r="C9" s="9" t="s">
        <v>11</v>
      </c>
      <c r="D9" s="12" t="s">
        <v>374</v>
      </c>
      <c r="E9" s="9"/>
      <c r="F9" s="9"/>
      <c r="G9" s="9"/>
      <c r="H9" s="9"/>
      <c r="I9" s="9"/>
      <c r="J9" s="9"/>
      <c r="K9" s="9"/>
      <c r="L9" s="12" t="s">
        <v>382</v>
      </c>
      <c r="M9" s="12" t="s">
        <v>399</v>
      </c>
      <c r="N9" s="9">
        <v>3</v>
      </c>
      <c r="O9" s="9">
        <v>1</v>
      </c>
      <c r="P9" s="9"/>
      <c r="Q9" s="12" t="s">
        <v>400</v>
      </c>
      <c r="R9" s="18">
        <v>3</v>
      </c>
      <c r="S9" s="18">
        <v>1</v>
      </c>
      <c r="T9" s="17"/>
      <c r="U9" s="17" t="s">
        <v>401</v>
      </c>
      <c r="V9" s="18">
        <v>3</v>
      </c>
      <c r="W9" s="18">
        <v>4</v>
      </c>
      <c r="X9" s="17" t="s">
        <v>402</v>
      </c>
      <c r="Y9" s="17" t="s">
        <v>403</v>
      </c>
      <c r="Z9" s="18">
        <v>3</v>
      </c>
      <c r="AA9" s="18">
        <v>4</v>
      </c>
      <c r="AB9" s="17" t="s">
        <v>404</v>
      </c>
      <c r="AC9" s="17" t="s">
        <v>405</v>
      </c>
      <c r="AD9" s="18">
        <v>3</v>
      </c>
      <c r="AE9" s="18">
        <v>1</v>
      </c>
      <c r="AF9" s="17"/>
      <c r="AG9" s="9">
        <v>1</v>
      </c>
      <c r="AH9" s="12" t="s">
        <v>374</v>
      </c>
      <c r="AI9" s="9">
        <v>1</v>
      </c>
      <c r="AJ9" s="9">
        <v>1</v>
      </c>
      <c r="AK9" s="9">
        <v>1</v>
      </c>
      <c r="AL9" s="9">
        <v>1</v>
      </c>
      <c r="AM9" s="9">
        <v>1</v>
      </c>
      <c r="AN9" s="9">
        <v>1</v>
      </c>
      <c r="AO9" s="9">
        <v>1</v>
      </c>
      <c r="AP9" s="9">
        <v>1</v>
      </c>
      <c r="AQ9" s="12" t="s">
        <v>383</v>
      </c>
      <c r="AR9" s="12" t="s">
        <v>374</v>
      </c>
      <c r="AS9" s="9">
        <v>2</v>
      </c>
      <c r="AT9" s="12" t="s">
        <v>374</v>
      </c>
      <c r="AU9" s="9">
        <v>4</v>
      </c>
      <c r="AV9" s="12" t="s">
        <v>374</v>
      </c>
      <c r="AW9" s="9">
        <v>1</v>
      </c>
      <c r="AX9" s="12" t="s">
        <v>420</v>
      </c>
      <c r="AY9" s="9">
        <v>1</v>
      </c>
      <c r="AZ9" s="9">
        <v>4</v>
      </c>
      <c r="BA9" s="12"/>
      <c r="BB9" s="12" t="s">
        <v>421</v>
      </c>
      <c r="BC9" s="9">
        <v>1</v>
      </c>
      <c r="BD9" s="12" t="s">
        <v>422</v>
      </c>
      <c r="BE9" s="9">
        <v>1</v>
      </c>
      <c r="BF9" s="9">
        <v>4</v>
      </c>
      <c r="BG9" s="12"/>
      <c r="BH9" s="12" t="s">
        <v>421</v>
      </c>
      <c r="BI9" s="9">
        <v>1</v>
      </c>
      <c r="BJ9" s="12" t="s">
        <v>423</v>
      </c>
      <c r="BK9" s="9">
        <v>2</v>
      </c>
      <c r="BL9" s="9">
        <v>4</v>
      </c>
      <c r="BM9" s="12"/>
      <c r="BN9" s="12" t="s">
        <v>424</v>
      </c>
      <c r="BO9" s="9">
        <v>2</v>
      </c>
      <c r="BP9" s="10"/>
      <c r="BQ9" s="10"/>
      <c r="BR9" s="10"/>
      <c r="BS9" s="10"/>
      <c r="BT9" s="10"/>
      <c r="BU9" s="10"/>
      <c r="BV9" s="9">
        <v>2</v>
      </c>
      <c r="BW9" s="9">
        <v>2</v>
      </c>
      <c r="BX9" s="9">
        <v>2</v>
      </c>
      <c r="BY9" s="9">
        <v>1</v>
      </c>
      <c r="BZ9" s="9">
        <v>1</v>
      </c>
      <c r="CA9" s="9">
        <v>1</v>
      </c>
      <c r="CB9" s="9">
        <v>2</v>
      </c>
      <c r="CC9" s="9">
        <v>2</v>
      </c>
      <c r="CD9" s="9">
        <v>1</v>
      </c>
      <c r="CE9" s="12" t="s">
        <v>384</v>
      </c>
      <c r="CF9" s="9">
        <v>2</v>
      </c>
      <c r="CG9" s="9">
        <v>2</v>
      </c>
      <c r="CH9" s="9">
        <v>2</v>
      </c>
      <c r="CI9" s="9">
        <v>2</v>
      </c>
      <c r="CJ9" s="9">
        <v>1</v>
      </c>
      <c r="CK9" s="9">
        <v>1</v>
      </c>
      <c r="CL9" s="9">
        <v>1</v>
      </c>
      <c r="CM9" s="9">
        <v>2</v>
      </c>
      <c r="CN9" s="9">
        <v>2</v>
      </c>
      <c r="CO9" s="12" t="s">
        <v>374</v>
      </c>
      <c r="CP9" s="9">
        <v>1</v>
      </c>
      <c r="CQ9" s="9">
        <v>1</v>
      </c>
      <c r="CR9" s="9">
        <v>1</v>
      </c>
      <c r="CS9" s="9">
        <v>1</v>
      </c>
      <c r="CT9" s="9">
        <v>1</v>
      </c>
      <c r="CU9" s="9">
        <v>2</v>
      </c>
      <c r="CV9" s="12" t="s">
        <v>374</v>
      </c>
      <c r="CW9" s="9">
        <v>1</v>
      </c>
      <c r="CX9" s="9">
        <v>1</v>
      </c>
      <c r="CY9" s="9">
        <v>1</v>
      </c>
      <c r="CZ9" s="9">
        <v>1</v>
      </c>
      <c r="DA9" s="9">
        <v>1</v>
      </c>
      <c r="DB9" s="9">
        <v>2</v>
      </c>
      <c r="DC9" s="9">
        <v>2</v>
      </c>
      <c r="DD9" s="12" t="s">
        <v>374</v>
      </c>
      <c r="DE9" s="9">
        <v>1</v>
      </c>
      <c r="DF9" s="9">
        <v>1</v>
      </c>
      <c r="DG9" s="9" t="s">
        <v>16</v>
      </c>
      <c r="DH9" s="12" t="s">
        <v>382</v>
      </c>
      <c r="DI9" s="9">
        <v>1</v>
      </c>
      <c r="DJ9" s="9">
        <v>1</v>
      </c>
      <c r="DK9" s="9">
        <v>2</v>
      </c>
      <c r="DL9" s="9">
        <v>1</v>
      </c>
      <c r="DM9" s="9">
        <v>2</v>
      </c>
      <c r="DN9" s="9">
        <v>1</v>
      </c>
      <c r="DO9" s="9">
        <v>1</v>
      </c>
      <c r="DP9" s="12" t="s">
        <v>385</v>
      </c>
      <c r="DQ9" s="9">
        <v>21</v>
      </c>
      <c r="DR9" s="9">
        <v>21</v>
      </c>
      <c r="DS9" s="9">
        <v>0</v>
      </c>
      <c r="DT9" s="9">
        <v>5</v>
      </c>
      <c r="DU9" s="9">
        <v>7</v>
      </c>
      <c r="DV9" s="9">
        <v>0</v>
      </c>
      <c r="DW9" s="9">
        <v>2</v>
      </c>
      <c r="DX9" s="9">
        <v>2</v>
      </c>
      <c r="DY9" s="9">
        <v>0</v>
      </c>
      <c r="DZ9" s="9">
        <v>9</v>
      </c>
      <c r="EA9" s="9">
        <v>9</v>
      </c>
      <c r="EB9" s="9">
        <v>0</v>
      </c>
      <c r="EC9" s="9">
        <v>2</v>
      </c>
      <c r="ED9" s="9">
        <v>2</v>
      </c>
      <c r="EE9" s="9">
        <v>0</v>
      </c>
      <c r="EF9" s="9">
        <v>8</v>
      </c>
      <c r="EG9" s="9">
        <v>12</v>
      </c>
      <c r="EH9" s="9">
        <v>0</v>
      </c>
      <c r="EI9" s="9">
        <v>5</v>
      </c>
      <c r="EJ9" s="9">
        <v>5</v>
      </c>
      <c r="EK9" s="9">
        <v>0</v>
      </c>
      <c r="EL9" s="9">
        <v>2</v>
      </c>
      <c r="EM9" s="9">
        <v>2</v>
      </c>
      <c r="EN9" s="9">
        <v>0</v>
      </c>
      <c r="EO9" s="9">
        <v>2</v>
      </c>
      <c r="EP9" s="9">
        <v>2</v>
      </c>
      <c r="EQ9" s="9">
        <v>0</v>
      </c>
      <c r="ER9" s="9">
        <v>7</v>
      </c>
      <c r="ES9" s="9">
        <v>7</v>
      </c>
      <c r="ET9" s="9">
        <v>0</v>
      </c>
      <c r="EU9" s="9">
        <v>0</v>
      </c>
      <c r="EV9" s="9">
        <v>0</v>
      </c>
      <c r="EW9" s="9">
        <v>0</v>
      </c>
      <c r="EX9" s="9">
        <v>2</v>
      </c>
      <c r="EY9" s="9">
        <v>2</v>
      </c>
      <c r="EZ9" s="9">
        <v>0</v>
      </c>
      <c r="FA9" s="9">
        <v>0</v>
      </c>
      <c r="FB9" s="9">
        <v>0</v>
      </c>
      <c r="FC9" s="9">
        <v>19</v>
      </c>
      <c r="FD9" s="12" t="s">
        <v>433</v>
      </c>
      <c r="FE9" s="9">
        <v>1</v>
      </c>
      <c r="FF9" s="9">
        <v>1</v>
      </c>
      <c r="FG9" s="9">
        <v>2</v>
      </c>
      <c r="FH9" s="9">
        <v>2</v>
      </c>
      <c r="FI9" s="9">
        <v>1</v>
      </c>
      <c r="FJ9" s="9">
        <v>1</v>
      </c>
      <c r="FK9" s="9">
        <v>1</v>
      </c>
      <c r="FL9" s="9">
        <v>1</v>
      </c>
      <c r="FM9" s="9">
        <v>2</v>
      </c>
      <c r="FN9" s="12" t="s">
        <v>374</v>
      </c>
      <c r="FO9" s="9">
        <v>1</v>
      </c>
      <c r="FP9" s="9">
        <v>1</v>
      </c>
      <c r="FQ9" s="9">
        <v>1</v>
      </c>
      <c r="FR9" s="9">
        <v>1</v>
      </c>
      <c r="FS9" s="12" t="s">
        <v>386</v>
      </c>
      <c r="FT9" s="9">
        <v>1</v>
      </c>
      <c r="FU9" s="9">
        <v>1</v>
      </c>
      <c r="FV9" s="9">
        <v>1</v>
      </c>
      <c r="FW9" s="12" t="s">
        <v>434</v>
      </c>
      <c r="FX9" s="9">
        <v>5</v>
      </c>
      <c r="FY9" s="12" t="s">
        <v>435</v>
      </c>
      <c r="FZ9" s="9">
        <v>1</v>
      </c>
      <c r="GA9" s="12" t="s">
        <v>436</v>
      </c>
      <c r="GB9" s="9">
        <v>1</v>
      </c>
      <c r="GC9" s="12" t="s">
        <v>374</v>
      </c>
      <c r="GD9" s="9">
        <v>1</v>
      </c>
      <c r="GE9" s="12" t="s">
        <v>437</v>
      </c>
      <c r="GF9" s="9">
        <v>4</v>
      </c>
      <c r="GG9" s="12" t="s">
        <v>374</v>
      </c>
      <c r="GH9" s="9">
        <v>2</v>
      </c>
      <c r="GI9" s="9">
        <v>2</v>
      </c>
      <c r="GJ9" s="12"/>
      <c r="GK9" s="12"/>
      <c r="GL9" s="9"/>
      <c r="GM9" s="12" t="s">
        <v>382</v>
      </c>
      <c r="GN9" s="9">
        <v>1</v>
      </c>
      <c r="GO9" s="12" t="s">
        <v>443</v>
      </c>
      <c r="GP9" s="9"/>
      <c r="GQ9" s="12" t="s">
        <v>374</v>
      </c>
      <c r="GR9" s="9">
        <v>1</v>
      </c>
      <c r="GS9" s="12" t="s">
        <v>444</v>
      </c>
      <c r="GT9" s="9"/>
      <c r="GU9" s="12" t="s">
        <v>374</v>
      </c>
      <c r="GV9" s="9">
        <v>1</v>
      </c>
      <c r="GW9" s="12" t="s">
        <v>171</v>
      </c>
      <c r="GX9" s="9"/>
      <c r="GY9" s="12" t="s">
        <v>374</v>
      </c>
      <c r="GZ9" s="9">
        <v>1</v>
      </c>
      <c r="HA9" s="12" t="s">
        <v>445</v>
      </c>
      <c r="HB9" s="9"/>
      <c r="HC9" s="12" t="s">
        <v>374</v>
      </c>
      <c r="HD9" s="9">
        <v>1</v>
      </c>
      <c r="HE9" s="12" t="s">
        <v>446</v>
      </c>
      <c r="HF9" s="9"/>
      <c r="HG9" s="12" t="s">
        <v>374</v>
      </c>
      <c r="HH9" s="9">
        <v>1</v>
      </c>
      <c r="HI9" s="12" t="s">
        <v>447</v>
      </c>
      <c r="HJ9" s="9"/>
      <c r="HK9" s="12" t="s">
        <v>374</v>
      </c>
      <c r="HL9" s="9">
        <v>1</v>
      </c>
      <c r="HM9" s="12" t="s">
        <v>448</v>
      </c>
      <c r="HN9" s="9"/>
      <c r="HO9" s="12" t="s">
        <v>374</v>
      </c>
      <c r="HP9" s="9">
        <v>1</v>
      </c>
      <c r="HQ9" s="12" t="s">
        <v>449</v>
      </c>
      <c r="HR9" s="9"/>
      <c r="HS9" s="12" t="s">
        <v>374</v>
      </c>
      <c r="HT9" s="9">
        <v>1</v>
      </c>
      <c r="HU9" s="12" t="s">
        <v>450</v>
      </c>
      <c r="HV9" s="9"/>
      <c r="HW9" s="12" t="s">
        <v>374</v>
      </c>
      <c r="HX9" s="9">
        <v>1</v>
      </c>
      <c r="HY9" s="12" t="s">
        <v>451</v>
      </c>
      <c r="HZ9" s="9"/>
      <c r="IA9" s="12" t="s">
        <v>374</v>
      </c>
      <c r="IB9" s="9">
        <v>1</v>
      </c>
      <c r="IC9" s="12" t="s">
        <v>452</v>
      </c>
      <c r="ID9" s="9"/>
      <c r="IE9" s="12" t="s">
        <v>374</v>
      </c>
      <c r="IF9" s="9">
        <v>1</v>
      </c>
      <c r="IG9" s="12" t="s">
        <v>453</v>
      </c>
      <c r="IH9" s="9"/>
      <c r="II9" s="12" t="s">
        <v>374</v>
      </c>
      <c r="IJ9" s="9">
        <v>2</v>
      </c>
      <c r="IK9" s="12" t="s">
        <v>374</v>
      </c>
      <c r="IL9" s="12" t="s">
        <v>374</v>
      </c>
      <c r="IM9" s="9"/>
      <c r="IN9" s="12" t="s">
        <v>374</v>
      </c>
      <c r="IO9" s="9">
        <v>2</v>
      </c>
      <c r="IP9" s="9" t="s">
        <v>374</v>
      </c>
      <c r="IQ9" s="9" t="s">
        <v>374</v>
      </c>
      <c r="IR9" s="9" t="s">
        <v>374</v>
      </c>
      <c r="IS9" s="9">
        <v>1</v>
      </c>
      <c r="IT9" s="9">
        <v>1</v>
      </c>
      <c r="IU9" s="9" t="s">
        <v>387</v>
      </c>
      <c r="IV9" s="9">
        <v>2</v>
      </c>
      <c r="IW9" s="9" t="s">
        <v>374</v>
      </c>
      <c r="IX9" s="9">
        <v>1</v>
      </c>
      <c r="IY9" s="9">
        <v>1</v>
      </c>
      <c r="IZ9" s="9">
        <v>1</v>
      </c>
      <c r="JA9" s="9">
        <v>2</v>
      </c>
      <c r="JB9" s="9">
        <v>1</v>
      </c>
      <c r="JC9" s="9">
        <v>1</v>
      </c>
      <c r="JD9" s="9">
        <v>1</v>
      </c>
      <c r="JE9" s="9">
        <v>2</v>
      </c>
      <c r="JF9" s="9" t="s">
        <v>374</v>
      </c>
      <c r="JG9" s="9" t="s">
        <v>374</v>
      </c>
      <c r="JH9" s="9"/>
      <c r="JI9" s="9">
        <v>1</v>
      </c>
      <c r="JJ9" s="9">
        <v>1</v>
      </c>
      <c r="JK9" s="9">
        <v>1</v>
      </c>
      <c r="JL9" s="9">
        <v>1</v>
      </c>
      <c r="JM9" s="9">
        <v>1</v>
      </c>
      <c r="JN9" s="9">
        <v>1</v>
      </c>
      <c r="JO9" s="9">
        <v>1</v>
      </c>
      <c r="JP9" s="9">
        <v>1</v>
      </c>
      <c r="JQ9" s="9">
        <v>1</v>
      </c>
      <c r="JR9" s="9">
        <v>1</v>
      </c>
      <c r="JS9" s="9">
        <v>1</v>
      </c>
      <c r="JT9" s="9">
        <v>1</v>
      </c>
      <c r="JU9" s="9">
        <v>1</v>
      </c>
      <c r="JV9" s="9">
        <v>1</v>
      </c>
      <c r="JW9" s="9">
        <v>1</v>
      </c>
      <c r="JX9" s="9">
        <v>1</v>
      </c>
      <c r="JY9" s="9">
        <v>1</v>
      </c>
      <c r="JZ9" s="9">
        <v>1</v>
      </c>
      <c r="KA9" s="9">
        <v>2</v>
      </c>
      <c r="KB9" s="10" t="s">
        <v>374</v>
      </c>
      <c r="KC9" s="9">
        <v>78</v>
      </c>
      <c r="KD9" s="9">
        <v>0</v>
      </c>
      <c r="KE9" s="9">
        <v>0</v>
      </c>
      <c r="KF9" s="9">
        <v>0</v>
      </c>
      <c r="KG9" s="9">
        <v>0</v>
      </c>
      <c r="KH9" s="9">
        <v>4</v>
      </c>
      <c r="KI9" s="9">
        <v>0</v>
      </c>
      <c r="KJ9" s="12"/>
      <c r="KK9" s="12"/>
    </row>
    <row r="10" spans="1:297" ht="105" x14ac:dyDescent="0.25">
      <c r="A10" s="11" t="s">
        <v>1165</v>
      </c>
      <c r="B10" s="10" t="s">
        <v>813</v>
      </c>
      <c r="C10" s="9" t="s">
        <v>11</v>
      </c>
      <c r="D10" s="12" t="s">
        <v>374</v>
      </c>
      <c r="E10" s="9"/>
      <c r="F10" s="9"/>
      <c r="G10" s="9"/>
      <c r="H10" s="9"/>
      <c r="I10" s="9"/>
      <c r="J10" s="9"/>
      <c r="K10" s="9"/>
      <c r="L10" s="12" t="s">
        <v>382</v>
      </c>
      <c r="M10" s="12" t="s">
        <v>838</v>
      </c>
      <c r="N10" s="9">
        <v>3</v>
      </c>
      <c r="O10" s="9">
        <v>2</v>
      </c>
      <c r="P10" s="9"/>
      <c r="Q10" s="12" t="s">
        <v>839</v>
      </c>
      <c r="R10" s="18">
        <v>3</v>
      </c>
      <c r="S10" s="18">
        <v>2</v>
      </c>
      <c r="T10" s="17"/>
      <c r="U10" s="17" t="s">
        <v>840</v>
      </c>
      <c r="V10" s="18">
        <v>3</v>
      </c>
      <c r="W10" s="18">
        <v>2</v>
      </c>
      <c r="X10" s="17"/>
      <c r="Y10" s="17" t="s">
        <v>841</v>
      </c>
      <c r="Z10" s="18">
        <v>2</v>
      </c>
      <c r="AA10" s="18">
        <v>2</v>
      </c>
      <c r="AB10" s="17"/>
      <c r="AC10" s="17" t="s">
        <v>842</v>
      </c>
      <c r="AD10" s="18">
        <v>1</v>
      </c>
      <c r="AE10" s="18">
        <v>2</v>
      </c>
      <c r="AF10" s="17"/>
      <c r="AG10" s="9">
        <v>1</v>
      </c>
      <c r="AH10" s="12" t="s">
        <v>374</v>
      </c>
      <c r="AI10" s="9">
        <v>1</v>
      </c>
      <c r="AJ10" s="9">
        <v>1</v>
      </c>
      <c r="AK10" s="9">
        <v>1</v>
      </c>
      <c r="AL10" s="9">
        <v>1</v>
      </c>
      <c r="AM10" s="9">
        <v>1</v>
      </c>
      <c r="AN10" s="9">
        <v>1</v>
      </c>
      <c r="AO10" s="9">
        <v>1</v>
      </c>
      <c r="AP10" s="9">
        <v>1</v>
      </c>
      <c r="AQ10" s="12" t="s">
        <v>814</v>
      </c>
      <c r="AR10" s="12" t="s">
        <v>374</v>
      </c>
      <c r="AS10" s="9">
        <v>4</v>
      </c>
      <c r="AT10" s="12" t="s">
        <v>374</v>
      </c>
      <c r="AU10" s="9">
        <v>4</v>
      </c>
      <c r="AV10" s="12" t="s">
        <v>374</v>
      </c>
      <c r="AW10" s="9">
        <v>2</v>
      </c>
      <c r="AX10" s="12"/>
      <c r="AY10" s="9"/>
      <c r="AZ10" s="9"/>
      <c r="BA10" s="12"/>
      <c r="BB10" s="12"/>
      <c r="BC10" s="9">
        <v>1</v>
      </c>
      <c r="BD10" s="12" t="s">
        <v>862</v>
      </c>
      <c r="BE10" s="9">
        <v>2</v>
      </c>
      <c r="BF10" s="9">
        <v>1</v>
      </c>
      <c r="BG10" s="12"/>
      <c r="BH10" s="12" t="s">
        <v>37</v>
      </c>
      <c r="BI10" s="9">
        <v>2</v>
      </c>
      <c r="BJ10" s="12"/>
      <c r="BK10" s="9"/>
      <c r="BL10" s="9"/>
      <c r="BM10" s="12"/>
      <c r="BN10" s="12"/>
      <c r="BO10" s="9">
        <v>2</v>
      </c>
      <c r="BP10" s="10"/>
      <c r="BQ10" s="10"/>
      <c r="BR10" s="10"/>
      <c r="BS10" s="10"/>
      <c r="BT10" s="10"/>
      <c r="BU10" s="10"/>
      <c r="BV10" s="9">
        <v>2</v>
      </c>
      <c r="BW10" s="9">
        <v>2</v>
      </c>
      <c r="BX10" s="9">
        <v>2</v>
      </c>
      <c r="BY10" s="9">
        <v>2</v>
      </c>
      <c r="BZ10" s="9">
        <v>1</v>
      </c>
      <c r="CA10" s="9">
        <v>1</v>
      </c>
      <c r="CB10" s="9">
        <v>2</v>
      </c>
      <c r="CC10" s="9">
        <v>2</v>
      </c>
      <c r="CD10" s="9">
        <v>2</v>
      </c>
      <c r="CE10" s="12" t="s">
        <v>374</v>
      </c>
      <c r="CF10" s="9">
        <v>2</v>
      </c>
      <c r="CG10" s="9">
        <v>2</v>
      </c>
      <c r="CH10" s="9">
        <v>2</v>
      </c>
      <c r="CI10" s="9">
        <v>2</v>
      </c>
      <c r="CJ10" s="9">
        <v>1</v>
      </c>
      <c r="CK10" s="9">
        <v>1</v>
      </c>
      <c r="CL10" s="9">
        <v>2</v>
      </c>
      <c r="CM10" s="9">
        <v>2</v>
      </c>
      <c r="CN10" s="9">
        <v>2</v>
      </c>
      <c r="CO10" s="12" t="s">
        <v>374</v>
      </c>
      <c r="CP10" s="9">
        <v>1</v>
      </c>
      <c r="CQ10" s="9">
        <v>1</v>
      </c>
      <c r="CR10" s="9">
        <v>1</v>
      </c>
      <c r="CS10" s="9">
        <v>1</v>
      </c>
      <c r="CT10" s="9">
        <v>1</v>
      </c>
      <c r="CU10" s="9">
        <v>2</v>
      </c>
      <c r="CV10" s="12" t="s">
        <v>374</v>
      </c>
      <c r="CW10" s="9">
        <v>1</v>
      </c>
      <c r="CX10" s="9">
        <v>2</v>
      </c>
      <c r="CY10" s="9">
        <v>2</v>
      </c>
      <c r="CZ10" s="9">
        <v>2</v>
      </c>
      <c r="DA10" s="9">
        <v>2</v>
      </c>
      <c r="DB10" s="9">
        <v>2</v>
      </c>
      <c r="DC10" s="9">
        <v>2</v>
      </c>
      <c r="DD10" s="12" t="s">
        <v>374</v>
      </c>
      <c r="DE10" s="9">
        <v>1</v>
      </c>
      <c r="DF10" s="9">
        <v>1</v>
      </c>
      <c r="DG10" s="9" t="s">
        <v>12</v>
      </c>
      <c r="DH10" s="12" t="s">
        <v>374</v>
      </c>
      <c r="DI10" s="9">
        <v>1</v>
      </c>
      <c r="DJ10" s="9">
        <v>1</v>
      </c>
      <c r="DK10" s="9">
        <v>2</v>
      </c>
      <c r="DL10" s="9">
        <v>2</v>
      </c>
      <c r="DM10" s="9">
        <v>2</v>
      </c>
      <c r="DN10" s="9">
        <v>2</v>
      </c>
      <c r="DO10" s="9">
        <v>2</v>
      </c>
      <c r="DP10" s="12" t="s">
        <v>374</v>
      </c>
      <c r="DQ10" s="9">
        <v>0</v>
      </c>
      <c r="DR10" s="9">
        <v>0</v>
      </c>
      <c r="DS10" s="9">
        <v>0</v>
      </c>
      <c r="DT10" s="9">
        <v>81</v>
      </c>
      <c r="DU10" s="9">
        <v>18</v>
      </c>
      <c r="DV10" s="9">
        <v>9</v>
      </c>
      <c r="DW10" s="9">
        <v>0</v>
      </c>
      <c r="DX10" s="9">
        <v>0</v>
      </c>
      <c r="DY10" s="9">
        <v>0</v>
      </c>
      <c r="DZ10" s="9">
        <v>5</v>
      </c>
      <c r="EA10" s="9">
        <v>4</v>
      </c>
      <c r="EB10" s="9">
        <v>0</v>
      </c>
      <c r="EC10" s="9">
        <v>16</v>
      </c>
      <c r="ED10" s="9">
        <v>6</v>
      </c>
      <c r="EE10" s="9">
        <v>0</v>
      </c>
      <c r="EF10" s="9">
        <v>10</v>
      </c>
      <c r="EG10" s="9">
        <v>3</v>
      </c>
      <c r="EH10" s="9">
        <v>0</v>
      </c>
      <c r="EI10" s="9">
        <v>0</v>
      </c>
      <c r="EJ10" s="9">
        <v>0</v>
      </c>
      <c r="EK10" s="9">
        <v>0</v>
      </c>
      <c r="EL10" s="9">
        <v>17</v>
      </c>
      <c r="EM10" s="9">
        <v>15</v>
      </c>
      <c r="EN10" s="9">
        <v>0</v>
      </c>
      <c r="EO10" s="9">
        <v>0</v>
      </c>
      <c r="EP10" s="9">
        <v>0</v>
      </c>
      <c r="EQ10" s="9">
        <v>0</v>
      </c>
      <c r="ER10" s="9">
        <v>0</v>
      </c>
      <c r="ES10" s="9">
        <v>0</v>
      </c>
      <c r="ET10" s="9">
        <v>0</v>
      </c>
      <c r="EU10" s="9">
        <v>0</v>
      </c>
      <c r="EV10" s="9">
        <v>0</v>
      </c>
      <c r="EW10" s="9">
        <v>0</v>
      </c>
      <c r="EX10" s="9">
        <v>0</v>
      </c>
      <c r="EY10" s="9">
        <v>0</v>
      </c>
      <c r="EZ10" s="9">
        <v>0</v>
      </c>
      <c r="FA10" s="9">
        <v>109</v>
      </c>
      <c r="FB10" s="9">
        <v>33</v>
      </c>
      <c r="FC10" s="9">
        <v>45</v>
      </c>
      <c r="FD10" s="12" t="s">
        <v>871</v>
      </c>
      <c r="FE10" s="9">
        <v>1</v>
      </c>
      <c r="FF10" s="9">
        <v>2</v>
      </c>
      <c r="FG10" s="9">
        <v>1</v>
      </c>
      <c r="FH10" s="9">
        <v>2</v>
      </c>
      <c r="FI10" s="9">
        <v>2</v>
      </c>
      <c r="FJ10" s="9">
        <v>1</v>
      </c>
      <c r="FK10" s="9">
        <v>2</v>
      </c>
      <c r="FL10" s="9">
        <v>1</v>
      </c>
      <c r="FM10" s="9">
        <v>2</v>
      </c>
      <c r="FN10" s="12" t="s">
        <v>374</v>
      </c>
      <c r="FO10" s="9">
        <v>1</v>
      </c>
      <c r="FP10" s="9">
        <v>1</v>
      </c>
      <c r="FQ10" s="9">
        <v>1</v>
      </c>
      <c r="FR10" s="9">
        <v>2</v>
      </c>
      <c r="FS10" s="12" t="s">
        <v>374</v>
      </c>
      <c r="FT10" s="9">
        <v>1</v>
      </c>
      <c r="FU10" s="9">
        <v>1</v>
      </c>
      <c r="FV10" s="9">
        <v>1</v>
      </c>
      <c r="FW10" s="12" t="s">
        <v>873</v>
      </c>
      <c r="FX10" s="9">
        <v>5</v>
      </c>
      <c r="FY10" s="12" t="s">
        <v>874</v>
      </c>
      <c r="FZ10" s="9">
        <v>1</v>
      </c>
      <c r="GA10" s="12" t="s">
        <v>875</v>
      </c>
      <c r="GB10" s="9">
        <v>5</v>
      </c>
      <c r="GC10" s="12" t="s">
        <v>874</v>
      </c>
      <c r="GD10" s="9">
        <v>1</v>
      </c>
      <c r="GE10" s="12" t="s">
        <v>876</v>
      </c>
      <c r="GF10" s="9">
        <v>5</v>
      </c>
      <c r="GG10" s="12" t="s">
        <v>874</v>
      </c>
      <c r="GH10" s="9">
        <v>2</v>
      </c>
      <c r="GI10" s="9">
        <v>2</v>
      </c>
      <c r="GJ10" s="12"/>
      <c r="GK10" s="12"/>
      <c r="GL10" s="9"/>
      <c r="GM10" s="12" t="s">
        <v>382</v>
      </c>
      <c r="GN10" s="9">
        <v>1</v>
      </c>
      <c r="GO10" s="12" t="s">
        <v>880</v>
      </c>
      <c r="GP10" s="9"/>
      <c r="GQ10" s="12" t="s">
        <v>374</v>
      </c>
      <c r="GR10" s="9">
        <v>2</v>
      </c>
      <c r="GS10" s="12" t="s">
        <v>374</v>
      </c>
      <c r="GT10" s="9">
        <v>4</v>
      </c>
      <c r="GU10" s="12" t="s">
        <v>374</v>
      </c>
      <c r="GV10" s="9">
        <v>2</v>
      </c>
      <c r="GW10" s="12" t="s">
        <v>374</v>
      </c>
      <c r="GX10" s="9">
        <v>4</v>
      </c>
      <c r="GY10" s="12" t="s">
        <v>374</v>
      </c>
      <c r="GZ10" s="9">
        <v>2</v>
      </c>
      <c r="HA10" s="12" t="s">
        <v>374</v>
      </c>
      <c r="HB10" s="9">
        <v>4</v>
      </c>
      <c r="HC10" s="12" t="s">
        <v>374</v>
      </c>
      <c r="HD10" s="9">
        <v>2</v>
      </c>
      <c r="HE10" s="12" t="s">
        <v>374</v>
      </c>
      <c r="HF10" s="9">
        <v>4</v>
      </c>
      <c r="HG10" s="12" t="s">
        <v>374</v>
      </c>
      <c r="HH10" s="9">
        <v>2</v>
      </c>
      <c r="HI10" s="12" t="s">
        <v>374</v>
      </c>
      <c r="HJ10" s="9">
        <v>4</v>
      </c>
      <c r="HK10" s="12" t="s">
        <v>374</v>
      </c>
      <c r="HL10" s="9">
        <v>2</v>
      </c>
      <c r="HM10" s="12" t="s">
        <v>374</v>
      </c>
      <c r="HN10" s="9">
        <v>4</v>
      </c>
      <c r="HO10" s="12" t="s">
        <v>374</v>
      </c>
      <c r="HP10" s="9">
        <v>2</v>
      </c>
      <c r="HQ10" s="12" t="s">
        <v>374</v>
      </c>
      <c r="HR10" s="9">
        <v>4</v>
      </c>
      <c r="HS10" s="12" t="s">
        <v>374</v>
      </c>
      <c r="HT10" s="9">
        <v>2</v>
      </c>
      <c r="HU10" s="12" t="s">
        <v>374</v>
      </c>
      <c r="HV10" s="9">
        <v>4</v>
      </c>
      <c r="HW10" s="12" t="s">
        <v>374</v>
      </c>
      <c r="HX10" s="9">
        <v>2</v>
      </c>
      <c r="HY10" s="12" t="s">
        <v>374</v>
      </c>
      <c r="HZ10" s="9">
        <v>4</v>
      </c>
      <c r="IA10" s="12" t="s">
        <v>374</v>
      </c>
      <c r="IB10" s="9">
        <v>2</v>
      </c>
      <c r="IC10" s="12" t="s">
        <v>374</v>
      </c>
      <c r="ID10" s="9">
        <v>4</v>
      </c>
      <c r="IE10" s="12" t="s">
        <v>374</v>
      </c>
      <c r="IF10" s="9">
        <v>2</v>
      </c>
      <c r="IG10" s="12" t="s">
        <v>374</v>
      </c>
      <c r="IH10" s="9">
        <v>4</v>
      </c>
      <c r="II10" s="12" t="s">
        <v>374</v>
      </c>
      <c r="IJ10" s="9">
        <v>2</v>
      </c>
      <c r="IK10" s="12" t="s">
        <v>374</v>
      </c>
      <c r="IL10" s="12" t="s">
        <v>374</v>
      </c>
      <c r="IM10" s="9"/>
      <c r="IN10" s="12" t="s">
        <v>374</v>
      </c>
      <c r="IO10" s="9">
        <v>2</v>
      </c>
      <c r="IP10" s="9" t="s">
        <v>374</v>
      </c>
      <c r="IQ10" s="9" t="s">
        <v>374</v>
      </c>
      <c r="IR10" s="9" t="s">
        <v>374</v>
      </c>
      <c r="IS10" s="9">
        <v>2</v>
      </c>
      <c r="IT10" s="9"/>
      <c r="IU10" s="9"/>
      <c r="IV10" s="9"/>
      <c r="IW10" s="9"/>
      <c r="IX10" s="9"/>
      <c r="IY10" s="9"/>
      <c r="IZ10" s="9"/>
      <c r="JA10" s="9"/>
      <c r="JB10" s="9"/>
      <c r="JC10" s="9"/>
      <c r="JD10" s="9"/>
      <c r="JE10" s="9"/>
      <c r="JF10" s="9" t="s">
        <v>382</v>
      </c>
      <c r="JG10" s="12"/>
      <c r="JH10" s="9" t="s">
        <v>13</v>
      </c>
      <c r="JI10" s="9">
        <v>1</v>
      </c>
      <c r="JJ10" s="9">
        <v>1</v>
      </c>
      <c r="JK10" s="9">
        <v>2</v>
      </c>
      <c r="JL10" s="9">
        <v>1</v>
      </c>
      <c r="JM10" s="9">
        <v>1</v>
      </c>
      <c r="JN10" s="9">
        <v>1</v>
      </c>
      <c r="JO10" s="9">
        <v>1</v>
      </c>
      <c r="JP10" s="9">
        <v>1</v>
      </c>
      <c r="JQ10" s="9">
        <v>1</v>
      </c>
      <c r="JR10" s="9">
        <v>1</v>
      </c>
      <c r="JS10" s="9">
        <v>1</v>
      </c>
      <c r="JT10" s="9">
        <v>1</v>
      </c>
      <c r="JU10" s="9">
        <v>1</v>
      </c>
      <c r="JV10" s="9">
        <v>1</v>
      </c>
      <c r="JW10" s="9">
        <v>1</v>
      </c>
      <c r="JX10" s="9">
        <v>1</v>
      </c>
      <c r="JY10" s="9">
        <v>1</v>
      </c>
      <c r="JZ10" s="9">
        <v>1</v>
      </c>
      <c r="KA10" s="9">
        <v>2</v>
      </c>
      <c r="KB10" s="10" t="s">
        <v>374</v>
      </c>
      <c r="KC10" s="9">
        <v>428</v>
      </c>
      <c r="KD10" s="9">
        <v>0</v>
      </c>
      <c r="KE10" s="9">
        <v>0</v>
      </c>
      <c r="KF10" s="9">
        <v>0</v>
      </c>
      <c r="KG10" s="9">
        <v>0</v>
      </c>
      <c r="KH10" s="9">
        <v>0</v>
      </c>
      <c r="KI10" s="9">
        <v>0</v>
      </c>
      <c r="KJ10" s="12"/>
      <c r="KK10" s="12" t="s">
        <v>1375</v>
      </c>
    </row>
    <row r="11" spans="1:297" ht="60" x14ac:dyDescent="0.25">
      <c r="A11" s="11" t="s">
        <v>388</v>
      </c>
      <c r="B11" s="10" t="s">
        <v>389</v>
      </c>
      <c r="C11" s="9" t="s">
        <v>11</v>
      </c>
      <c r="D11" s="12" t="s">
        <v>374</v>
      </c>
      <c r="E11" s="9"/>
      <c r="F11" s="9"/>
      <c r="G11" s="9"/>
      <c r="H11" s="9"/>
      <c r="I11" s="9"/>
      <c r="J11" s="9"/>
      <c r="K11" s="9"/>
      <c r="L11" s="12" t="s">
        <v>382</v>
      </c>
      <c r="M11" s="12" t="s">
        <v>406</v>
      </c>
      <c r="N11" s="9">
        <v>3</v>
      </c>
      <c r="O11" s="9">
        <v>4</v>
      </c>
      <c r="P11" s="9" t="s">
        <v>407</v>
      </c>
      <c r="Q11" s="12" t="s">
        <v>408</v>
      </c>
      <c r="R11" s="18">
        <v>3</v>
      </c>
      <c r="S11" s="18">
        <v>4</v>
      </c>
      <c r="T11" s="17" t="s">
        <v>407</v>
      </c>
      <c r="U11" s="17" t="s">
        <v>409</v>
      </c>
      <c r="V11" s="18">
        <v>3</v>
      </c>
      <c r="W11" s="18">
        <v>4</v>
      </c>
      <c r="X11" s="17" t="s">
        <v>407</v>
      </c>
      <c r="Y11" s="17" t="s">
        <v>410</v>
      </c>
      <c r="Z11" s="18">
        <v>3</v>
      </c>
      <c r="AA11" s="18">
        <v>4</v>
      </c>
      <c r="AB11" s="17" t="s">
        <v>411</v>
      </c>
      <c r="AC11" s="17" t="s">
        <v>412</v>
      </c>
      <c r="AD11" s="18">
        <v>3</v>
      </c>
      <c r="AE11" s="18">
        <v>4</v>
      </c>
      <c r="AF11" s="17" t="s">
        <v>413</v>
      </c>
      <c r="AG11" s="9">
        <v>1</v>
      </c>
      <c r="AH11" s="12" t="s">
        <v>374</v>
      </c>
      <c r="AI11" s="9">
        <v>1</v>
      </c>
      <c r="AJ11" s="9">
        <v>1</v>
      </c>
      <c r="AK11" s="9">
        <v>1</v>
      </c>
      <c r="AL11" s="9">
        <v>1</v>
      </c>
      <c r="AM11" s="9">
        <v>1</v>
      </c>
      <c r="AN11" s="9">
        <v>1</v>
      </c>
      <c r="AO11" s="9">
        <v>1</v>
      </c>
      <c r="AP11" s="9">
        <v>1</v>
      </c>
      <c r="AQ11" s="12" t="s">
        <v>390</v>
      </c>
      <c r="AR11" s="12" t="s">
        <v>374</v>
      </c>
      <c r="AS11" s="9">
        <v>1</v>
      </c>
      <c r="AT11" s="12" t="s">
        <v>374</v>
      </c>
      <c r="AU11" s="9">
        <v>4</v>
      </c>
      <c r="AV11" s="12" t="s">
        <v>374</v>
      </c>
      <c r="AW11" s="9">
        <v>2</v>
      </c>
      <c r="AX11" s="12"/>
      <c r="AY11" s="9"/>
      <c r="AZ11" s="9"/>
      <c r="BA11" s="12"/>
      <c r="BB11" s="12"/>
      <c r="BC11" s="9">
        <v>1</v>
      </c>
      <c r="BD11" s="12" t="s">
        <v>425</v>
      </c>
      <c r="BE11" s="9">
        <v>2</v>
      </c>
      <c r="BF11" s="9">
        <v>5</v>
      </c>
      <c r="BG11" s="12" t="s">
        <v>426</v>
      </c>
      <c r="BH11" s="12" t="s">
        <v>427</v>
      </c>
      <c r="BI11" s="9">
        <v>1</v>
      </c>
      <c r="BJ11" s="12" t="s">
        <v>425</v>
      </c>
      <c r="BK11" s="9">
        <v>2</v>
      </c>
      <c r="BL11" s="9">
        <v>5</v>
      </c>
      <c r="BM11" s="12" t="s">
        <v>407</v>
      </c>
      <c r="BN11" s="12" t="s">
        <v>428</v>
      </c>
      <c r="BO11" s="9">
        <v>2</v>
      </c>
      <c r="BP11" s="10"/>
      <c r="BQ11" s="10"/>
      <c r="BR11" s="10"/>
      <c r="BS11" s="10"/>
      <c r="BT11" s="10"/>
      <c r="BU11" s="10"/>
      <c r="BV11" s="9">
        <v>1</v>
      </c>
      <c r="BW11" s="9">
        <v>2</v>
      </c>
      <c r="BX11" s="9">
        <v>2</v>
      </c>
      <c r="BY11" s="9">
        <v>2</v>
      </c>
      <c r="BZ11" s="9">
        <v>1</v>
      </c>
      <c r="CA11" s="9">
        <v>1</v>
      </c>
      <c r="CB11" s="9">
        <v>2</v>
      </c>
      <c r="CC11" s="9">
        <v>2</v>
      </c>
      <c r="CD11" s="9">
        <v>2</v>
      </c>
      <c r="CE11" s="12" t="s">
        <v>374</v>
      </c>
      <c r="CF11" s="9">
        <v>1</v>
      </c>
      <c r="CG11" s="9">
        <v>2</v>
      </c>
      <c r="CH11" s="9">
        <v>2</v>
      </c>
      <c r="CI11" s="9">
        <v>2</v>
      </c>
      <c r="CJ11" s="9">
        <v>1</v>
      </c>
      <c r="CK11" s="9">
        <v>1</v>
      </c>
      <c r="CL11" s="9">
        <v>2</v>
      </c>
      <c r="CM11" s="9">
        <v>2</v>
      </c>
      <c r="CN11" s="9">
        <v>2</v>
      </c>
      <c r="CO11" s="12" t="s">
        <v>374</v>
      </c>
      <c r="CP11" s="9">
        <v>1</v>
      </c>
      <c r="CQ11" s="9">
        <v>1</v>
      </c>
      <c r="CR11" s="9">
        <v>1</v>
      </c>
      <c r="CS11" s="9">
        <v>1</v>
      </c>
      <c r="CT11" s="9">
        <v>2</v>
      </c>
      <c r="CU11" s="9">
        <v>2</v>
      </c>
      <c r="CV11" s="12" t="s">
        <v>374</v>
      </c>
      <c r="CW11" s="9">
        <v>1</v>
      </c>
      <c r="CX11" s="9">
        <v>2</v>
      </c>
      <c r="CY11" s="9">
        <v>2</v>
      </c>
      <c r="CZ11" s="9">
        <v>2</v>
      </c>
      <c r="DA11" s="9">
        <v>2</v>
      </c>
      <c r="DB11" s="9">
        <v>2</v>
      </c>
      <c r="DC11" s="9">
        <v>1</v>
      </c>
      <c r="DD11" s="12" t="s">
        <v>391</v>
      </c>
      <c r="DE11" s="9">
        <v>1</v>
      </c>
      <c r="DF11" s="9">
        <v>1</v>
      </c>
      <c r="DG11" s="9" t="s">
        <v>12</v>
      </c>
      <c r="DH11" s="12" t="s">
        <v>374</v>
      </c>
      <c r="DI11" s="9">
        <v>1</v>
      </c>
      <c r="DJ11" s="9">
        <v>1</v>
      </c>
      <c r="DK11" s="9">
        <v>1</v>
      </c>
      <c r="DL11" s="9">
        <v>1</v>
      </c>
      <c r="DM11" s="9">
        <v>1</v>
      </c>
      <c r="DN11" s="9">
        <v>1</v>
      </c>
      <c r="DO11" s="9">
        <v>2</v>
      </c>
      <c r="DP11" s="12" t="s">
        <v>374</v>
      </c>
      <c r="DQ11" s="9">
        <v>8</v>
      </c>
      <c r="DR11" s="9">
        <v>5</v>
      </c>
      <c r="DS11" s="9">
        <v>0</v>
      </c>
      <c r="DT11" s="9">
        <v>226</v>
      </c>
      <c r="DU11" s="9">
        <v>100</v>
      </c>
      <c r="DV11" s="9">
        <v>0</v>
      </c>
      <c r="DW11" s="9">
        <v>0</v>
      </c>
      <c r="DX11" s="9">
        <v>0</v>
      </c>
      <c r="DY11" s="9">
        <v>0</v>
      </c>
      <c r="DZ11" s="9">
        <v>23</v>
      </c>
      <c r="EA11" s="9">
        <v>21</v>
      </c>
      <c r="EB11" s="9">
        <v>0</v>
      </c>
      <c r="EC11" s="9">
        <v>92</v>
      </c>
      <c r="ED11" s="9">
        <v>43</v>
      </c>
      <c r="EE11" s="9">
        <v>0</v>
      </c>
      <c r="EF11" s="9">
        <v>24</v>
      </c>
      <c r="EG11" s="9">
        <v>21</v>
      </c>
      <c r="EH11" s="9">
        <v>0</v>
      </c>
      <c r="EI11" s="9">
        <v>6</v>
      </c>
      <c r="EJ11" s="9">
        <v>6</v>
      </c>
      <c r="EK11" s="9">
        <v>0</v>
      </c>
      <c r="EL11" s="9">
        <v>16</v>
      </c>
      <c r="EM11" s="9">
        <v>13</v>
      </c>
      <c r="EN11" s="9">
        <v>0</v>
      </c>
      <c r="EO11" s="9">
        <v>2</v>
      </c>
      <c r="EP11" s="9">
        <v>2</v>
      </c>
      <c r="EQ11" s="9">
        <v>0</v>
      </c>
      <c r="ER11" s="9">
        <v>7</v>
      </c>
      <c r="ES11" s="9">
        <v>7</v>
      </c>
      <c r="ET11" s="9">
        <v>0</v>
      </c>
      <c r="EU11" s="9">
        <v>0</v>
      </c>
      <c r="EV11" s="9">
        <v>0</v>
      </c>
      <c r="EW11" s="9">
        <v>0</v>
      </c>
      <c r="EX11" s="9">
        <v>2</v>
      </c>
      <c r="EY11" s="9">
        <v>2</v>
      </c>
      <c r="EZ11" s="9">
        <v>0</v>
      </c>
      <c r="FA11" s="9">
        <v>0</v>
      </c>
      <c r="FB11" s="9">
        <v>0</v>
      </c>
      <c r="FC11" s="9">
        <v>0</v>
      </c>
      <c r="FD11" s="12" t="s">
        <v>374</v>
      </c>
      <c r="FE11" s="9">
        <v>1</v>
      </c>
      <c r="FF11" s="9">
        <v>2</v>
      </c>
      <c r="FG11" s="9">
        <v>1</v>
      </c>
      <c r="FH11" s="9">
        <v>1</v>
      </c>
      <c r="FI11" s="9">
        <v>1</v>
      </c>
      <c r="FJ11" s="9">
        <v>2</v>
      </c>
      <c r="FK11" s="9">
        <v>2</v>
      </c>
      <c r="FL11" s="9">
        <v>1</v>
      </c>
      <c r="FM11" s="9">
        <v>1</v>
      </c>
      <c r="FN11" s="12" t="s">
        <v>163</v>
      </c>
      <c r="FO11" s="9">
        <v>1</v>
      </c>
      <c r="FP11" s="9">
        <v>1</v>
      </c>
      <c r="FQ11" s="9">
        <v>1</v>
      </c>
      <c r="FR11" s="9">
        <v>2</v>
      </c>
      <c r="FS11" s="12" t="s">
        <v>374</v>
      </c>
      <c r="FT11" s="9">
        <v>1</v>
      </c>
      <c r="FU11" s="9">
        <v>1</v>
      </c>
      <c r="FV11" s="9">
        <v>1</v>
      </c>
      <c r="FW11" s="12" t="s">
        <v>438</v>
      </c>
      <c r="FX11" s="9">
        <v>3</v>
      </c>
      <c r="FY11" s="12" t="s">
        <v>374</v>
      </c>
      <c r="FZ11" s="9">
        <v>1</v>
      </c>
      <c r="GA11" s="12" t="s">
        <v>439</v>
      </c>
      <c r="GB11" s="9">
        <v>3</v>
      </c>
      <c r="GC11" s="12" t="s">
        <v>374</v>
      </c>
      <c r="GD11" s="9">
        <v>1</v>
      </c>
      <c r="GE11" s="12" t="s">
        <v>439</v>
      </c>
      <c r="GF11" s="9">
        <v>3</v>
      </c>
      <c r="GG11" s="12" t="s">
        <v>374</v>
      </c>
      <c r="GH11" s="9">
        <v>2</v>
      </c>
      <c r="GI11" s="9">
        <v>2</v>
      </c>
      <c r="GJ11" s="12"/>
      <c r="GK11" s="12"/>
      <c r="GL11" s="9"/>
      <c r="GM11" s="12" t="s">
        <v>382</v>
      </c>
      <c r="GN11" s="9">
        <v>1</v>
      </c>
      <c r="GO11" s="12" t="s">
        <v>454</v>
      </c>
      <c r="GP11" s="9"/>
      <c r="GQ11" s="12" t="s">
        <v>374</v>
      </c>
      <c r="GR11" s="9">
        <v>1</v>
      </c>
      <c r="GS11" s="12" t="s">
        <v>455</v>
      </c>
      <c r="GT11" s="9"/>
      <c r="GU11" s="12" t="s">
        <v>374</v>
      </c>
      <c r="GV11" s="9">
        <v>1</v>
      </c>
      <c r="GW11" s="12" t="s">
        <v>456</v>
      </c>
      <c r="GX11" s="9"/>
      <c r="GY11" s="12" t="s">
        <v>374</v>
      </c>
      <c r="GZ11" s="9">
        <v>1</v>
      </c>
      <c r="HA11" s="12" t="s">
        <v>457</v>
      </c>
      <c r="HB11" s="9"/>
      <c r="HC11" s="12" t="s">
        <v>374</v>
      </c>
      <c r="HD11" s="9">
        <v>1</v>
      </c>
      <c r="HE11" s="12" t="s">
        <v>458</v>
      </c>
      <c r="HF11" s="9"/>
      <c r="HG11" s="12" t="s">
        <v>374</v>
      </c>
      <c r="HH11" s="9">
        <v>1</v>
      </c>
      <c r="HI11" s="12" t="s">
        <v>459</v>
      </c>
      <c r="HJ11" s="9"/>
      <c r="HK11" s="12" t="s">
        <v>374</v>
      </c>
      <c r="HL11" s="9">
        <v>1</v>
      </c>
      <c r="HM11" s="12" t="s">
        <v>460</v>
      </c>
      <c r="HN11" s="9"/>
      <c r="HO11" s="12" t="s">
        <v>374</v>
      </c>
      <c r="HP11" s="9">
        <v>1</v>
      </c>
      <c r="HQ11" s="12" t="s">
        <v>461</v>
      </c>
      <c r="HR11" s="9"/>
      <c r="HS11" s="12" t="s">
        <v>374</v>
      </c>
      <c r="HT11" s="9">
        <v>1</v>
      </c>
      <c r="HU11" s="12" t="s">
        <v>462</v>
      </c>
      <c r="HV11" s="9"/>
      <c r="HW11" s="12" t="s">
        <v>374</v>
      </c>
      <c r="HX11" s="9">
        <v>1</v>
      </c>
      <c r="HY11" s="12" t="s">
        <v>463</v>
      </c>
      <c r="HZ11" s="9"/>
      <c r="IA11" s="12" t="s">
        <v>374</v>
      </c>
      <c r="IB11" s="9">
        <v>2</v>
      </c>
      <c r="IC11" s="12" t="s">
        <v>374</v>
      </c>
      <c r="ID11" s="9">
        <v>5</v>
      </c>
      <c r="IE11" s="12" t="s">
        <v>1369</v>
      </c>
      <c r="IF11" s="9">
        <v>1</v>
      </c>
      <c r="IG11" s="12" t="s">
        <v>464</v>
      </c>
      <c r="IH11" s="9"/>
      <c r="II11" s="12" t="s">
        <v>374</v>
      </c>
      <c r="IJ11" s="9">
        <v>2</v>
      </c>
      <c r="IK11" s="12" t="s">
        <v>374</v>
      </c>
      <c r="IL11" s="12" t="s">
        <v>374</v>
      </c>
      <c r="IM11" s="9"/>
      <c r="IN11" s="12" t="s">
        <v>374</v>
      </c>
      <c r="IO11" s="9">
        <v>2</v>
      </c>
      <c r="IP11" s="9" t="s">
        <v>374</v>
      </c>
      <c r="IQ11" s="9" t="s">
        <v>374</v>
      </c>
      <c r="IR11" s="9" t="s">
        <v>374</v>
      </c>
      <c r="IS11" s="9">
        <v>1</v>
      </c>
      <c r="IT11" s="9">
        <v>2</v>
      </c>
      <c r="IU11" s="9" t="s">
        <v>374</v>
      </c>
      <c r="IV11" s="9">
        <v>2</v>
      </c>
      <c r="IW11" s="9" t="s">
        <v>374</v>
      </c>
      <c r="IX11" s="9">
        <v>1</v>
      </c>
      <c r="IY11" s="9">
        <v>1</v>
      </c>
      <c r="IZ11" s="9">
        <v>1</v>
      </c>
      <c r="JA11" s="9">
        <v>1</v>
      </c>
      <c r="JB11" s="9">
        <v>1</v>
      </c>
      <c r="JC11" s="9">
        <v>1</v>
      </c>
      <c r="JD11" s="9">
        <v>1</v>
      </c>
      <c r="JE11" s="9">
        <v>2</v>
      </c>
      <c r="JF11" s="9" t="s">
        <v>374</v>
      </c>
      <c r="JG11" s="9" t="s">
        <v>374</v>
      </c>
      <c r="JH11" s="9"/>
      <c r="JI11" s="9">
        <v>1</v>
      </c>
      <c r="JJ11" s="9">
        <v>1</v>
      </c>
      <c r="JK11" s="9">
        <v>1</v>
      </c>
      <c r="JL11" s="9">
        <v>2</v>
      </c>
      <c r="JM11" s="9">
        <v>1</v>
      </c>
      <c r="JN11" s="9">
        <v>1</v>
      </c>
      <c r="JO11" s="9">
        <v>1</v>
      </c>
      <c r="JP11" s="9">
        <v>1</v>
      </c>
      <c r="JQ11" s="9">
        <v>1</v>
      </c>
      <c r="JR11" s="9">
        <v>1</v>
      </c>
      <c r="JS11" s="9">
        <v>1</v>
      </c>
      <c r="JT11" s="9">
        <v>1</v>
      </c>
      <c r="JU11" s="9">
        <v>1</v>
      </c>
      <c r="JV11" s="9">
        <v>1</v>
      </c>
      <c r="JW11" s="9">
        <v>1</v>
      </c>
      <c r="JX11" s="9">
        <v>1</v>
      </c>
      <c r="JY11" s="9">
        <v>1</v>
      </c>
      <c r="JZ11" s="9">
        <v>1</v>
      </c>
      <c r="KA11" s="9">
        <v>1</v>
      </c>
      <c r="KB11" s="10" t="s">
        <v>392</v>
      </c>
      <c r="KC11" s="9">
        <v>427</v>
      </c>
      <c r="KD11" s="9">
        <v>0</v>
      </c>
      <c r="KE11" s="9">
        <v>7</v>
      </c>
      <c r="KF11" s="9">
        <v>0</v>
      </c>
      <c r="KG11" s="9">
        <v>0</v>
      </c>
      <c r="KH11" s="9">
        <v>1</v>
      </c>
      <c r="KI11" s="9">
        <v>2</v>
      </c>
      <c r="KJ11" s="12" t="s">
        <v>393</v>
      </c>
      <c r="KK11" s="12"/>
    </row>
    <row r="12" spans="1:297" ht="90" x14ac:dyDescent="0.25">
      <c r="A12" s="9" t="s">
        <v>1171</v>
      </c>
      <c r="B12" s="10" t="s">
        <v>1172</v>
      </c>
      <c r="C12" s="9" t="s">
        <v>11</v>
      </c>
      <c r="D12" s="12" t="str">
        <f>IF(OR(C12="a",C12="b",C12="c",C12="d",C12="e"),"NA","")</f>
        <v>NA</v>
      </c>
      <c r="E12" s="9"/>
      <c r="F12" s="9"/>
      <c r="G12" s="9"/>
      <c r="H12" s="9"/>
      <c r="I12" s="9"/>
      <c r="J12" s="9"/>
      <c r="K12" s="9"/>
      <c r="L12" s="12" t="str">
        <f>IF(K12=1,"",IF(K12=2,"NA",""))</f>
        <v/>
      </c>
      <c r="M12" s="12" t="s">
        <v>1184</v>
      </c>
      <c r="N12" s="9">
        <v>2</v>
      </c>
      <c r="O12" s="9">
        <v>4</v>
      </c>
      <c r="P12" s="9" t="s">
        <v>1185</v>
      </c>
      <c r="Q12" s="12" t="s">
        <v>1186</v>
      </c>
      <c r="R12" s="18">
        <v>2</v>
      </c>
      <c r="S12" s="18">
        <v>4</v>
      </c>
      <c r="T12" s="17" t="s">
        <v>1185</v>
      </c>
      <c r="U12" s="17" t="s">
        <v>1187</v>
      </c>
      <c r="V12" s="18">
        <v>2</v>
      </c>
      <c r="W12" s="18">
        <v>1</v>
      </c>
      <c r="X12" s="17"/>
      <c r="Y12" s="17" t="s">
        <v>1188</v>
      </c>
      <c r="Z12" s="18">
        <v>2</v>
      </c>
      <c r="AA12" s="18">
        <v>4</v>
      </c>
      <c r="AB12" s="17" t="s">
        <v>1185</v>
      </c>
      <c r="AC12" s="17" t="s">
        <v>1189</v>
      </c>
      <c r="AD12" s="18">
        <v>2</v>
      </c>
      <c r="AE12" s="18">
        <v>4</v>
      </c>
      <c r="AF12" s="17" t="s">
        <v>1185</v>
      </c>
      <c r="AG12" s="9">
        <v>1</v>
      </c>
      <c r="AH12" s="12" t="str">
        <f>IF(AG12=2,"",IF(AG12=1,"NA",""))</f>
        <v>NA</v>
      </c>
      <c r="AI12" s="9">
        <v>1</v>
      </c>
      <c r="AJ12" s="9">
        <v>1</v>
      </c>
      <c r="AK12" s="9">
        <v>1</v>
      </c>
      <c r="AL12" s="9">
        <v>1</v>
      </c>
      <c r="AM12" s="9">
        <v>1</v>
      </c>
      <c r="AN12" s="9">
        <v>1</v>
      </c>
      <c r="AO12" s="9">
        <v>1</v>
      </c>
      <c r="AP12" s="9">
        <v>1</v>
      </c>
      <c r="AQ12" s="12" t="s">
        <v>1173</v>
      </c>
      <c r="AR12" s="12" t="str">
        <f>IF(AP12=1,"NA","")</f>
        <v>NA</v>
      </c>
      <c r="AS12" s="9">
        <v>2</v>
      </c>
      <c r="AT12" s="12" t="str">
        <f>IF(OR(AS12=1,AS12=2,AS12=3,AS12=4),"NA","")</f>
        <v>NA</v>
      </c>
      <c r="AU12" s="9">
        <v>4</v>
      </c>
      <c r="AV12" s="12" t="str">
        <f>IF(OR(AU12=1,AU12=2,AU12=3,AU12=4),"NA","")</f>
        <v>NA</v>
      </c>
      <c r="AW12" s="9">
        <v>2</v>
      </c>
      <c r="AX12" s="12"/>
      <c r="AY12" s="9"/>
      <c r="AZ12" s="9"/>
      <c r="BA12" s="12"/>
      <c r="BB12" s="12"/>
      <c r="BC12" s="9">
        <v>1</v>
      </c>
      <c r="BD12" s="12" t="s">
        <v>1201</v>
      </c>
      <c r="BE12" s="9">
        <v>2</v>
      </c>
      <c r="BF12" s="9">
        <v>4</v>
      </c>
      <c r="BG12" s="12"/>
      <c r="BH12" s="12" t="s">
        <v>1202</v>
      </c>
      <c r="BI12" s="9">
        <v>1</v>
      </c>
      <c r="BJ12" s="12" t="s">
        <v>1201</v>
      </c>
      <c r="BK12" s="9">
        <v>2</v>
      </c>
      <c r="BL12" s="9">
        <v>4</v>
      </c>
      <c r="BM12" s="12"/>
      <c r="BN12" s="12" t="s">
        <v>1202</v>
      </c>
      <c r="BO12" s="9">
        <v>2</v>
      </c>
      <c r="BP12" s="10"/>
      <c r="BQ12" s="10"/>
      <c r="BR12" s="10"/>
      <c r="BS12" s="10"/>
      <c r="BT12" s="10"/>
      <c r="BU12" s="10"/>
      <c r="BV12" s="9">
        <v>2</v>
      </c>
      <c r="BW12" s="9">
        <v>2</v>
      </c>
      <c r="BX12" s="9">
        <v>2</v>
      </c>
      <c r="BY12" s="9">
        <v>2</v>
      </c>
      <c r="BZ12" s="9">
        <v>1</v>
      </c>
      <c r="CA12" s="9">
        <v>2</v>
      </c>
      <c r="CB12" s="9">
        <v>2</v>
      </c>
      <c r="CC12" s="9">
        <v>2</v>
      </c>
      <c r="CD12" s="9">
        <v>2</v>
      </c>
      <c r="CE12" s="12" t="str">
        <f>IF(CD12=1,"",IF(CD12=2,"NA",""))</f>
        <v>NA</v>
      </c>
      <c r="CF12" s="9">
        <v>2</v>
      </c>
      <c r="CG12" s="9">
        <v>2</v>
      </c>
      <c r="CH12" s="9">
        <v>2</v>
      </c>
      <c r="CI12" s="9">
        <v>2</v>
      </c>
      <c r="CJ12" s="9">
        <v>1</v>
      </c>
      <c r="CK12" s="9">
        <v>2</v>
      </c>
      <c r="CL12" s="9">
        <v>2</v>
      </c>
      <c r="CM12" s="9">
        <v>2</v>
      </c>
      <c r="CN12" s="9">
        <v>2</v>
      </c>
      <c r="CO12" s="12" t="str">
        <f>IF(CN12=1,"",IF(CN12=2,"NA",""))</f>
        <v>NA</v>
      </c>
      <c r="CP12" s="9">
        <v>1</v>
      </c>
      <c r="CQ12" s="9">
        <v>1</v>
      </c>
      <c r="CR12" s="9">
        <v>1</v>
      </c>
      <c r="CS12" s="9">
        <v>1</v>
      </c>
      <c r="CT12" s="9">
        <v>1</v>
      </c>
      <c r="CU12" s="9">
        <v>2</v>
      </c>
      <c r="CV12" s="12" t="str">
        <f>IF(CU12=1,"",IF(CU12=2,"NA",""))</f>
        <v>NA</v>
      </c>
      <c r="CW12" s="9">
        <v>1</v>
      </c>
      <c r="CX12" s="9">
        <v>1</v>
      </c>
      <c r="CY12" s="9">
        <v>2</v>
      </c>
      <c r="CZ12" s="9">
        <v>1</v>
      </c>
      <c r="DA12" s="9">
        <v>1</v>
      </c>
      <c r="DB12" s="9">
        <v>1</v>
      </c>
      <c r="DC12" s="9">
        <v>2</v>
      </c>
      <c r="DD12" s="12" t="str">
        <f>IF(DC12=1,"",IF(DC12=2,"NA",""))</f>
        <v>NA</v>
      </c>
      <c r="DE12" s="9">
        <v>1</v>
      </c>
      <c r="DF12" s="9">
        <v>1</v>
      </c>
      <c r="DG12" s="9" t="s">
        <v>11</v>
      </c>
      <c r="DH12" s="12" t="str">
        <f>IF(OR(DG12="a",DG12="b",DG12="c",DG12="d",DG12="e"),"NA","")</f>
        <v>NA</v>
      </c>
      <c r="DI12" s="9">
        <v>1</v>
      </c>
      <c r="DJ12" s="9">
        <v>1</v>
      </c>
      <c r="DK12" s="9">
        <v>1</v>
      </c>
      <c r="DL12" s="9">
        <v>1</v>
      </c>
      <c r="DM12" s="9">
        <v>2</v>
      </c>
      <c r="DN12" s="9">
        <v>1</v>
      </c>
      <c r="DO12" s="9">
        <v>2</v>
      </c>
      <c r="DP12" s="12" t="str">
        <f>IF(DO12=1,"",IF(DO12=2,"NA",""))</f>
        <v>NA</v>
      </c>
      <c r="DQ12" s="9">
        <v>4</v>
      </c>
      <c r="DR12" s="9">
        <v>4</v>
      </c>
      <c r="DS12" s="9">
        <v>0</v>
      </c>
      <c r="DT12" s="9">
        <v>7</v>
      </c>
      <c r="DU12" s="9">
        <v>7</v>
      </c>
      <c r="DV12" s="9">
        <v>0</v>
      </c>
      <c r="DW12" s="9">
        <v>1</v>
      </c>
      <c r="DX12" s="9">
        <v>1</v>
      </c>
      <c r="DY12" s="9">
        <v>0</v>
      </c>
      <c r="DZ12" s="9">
        <v>6</v>
      </c>
      <c r="EA12" s="9">
        <v>6</v>
      </c>
      <c r="EB12" s="9">
        <v>0</v>
      </c>
      <c r="EC12" s="9">
        <v>12</v>
      </c>
      <c r="ED12" s="9">
        <v>12</v>
      </c>
      <c r="EE12" s="9">
        <v>0</v>
      </c>
      <c r="EF12" s="9">
        <v>14</v>
      </c>
      <c r="EG12" s="9">
        <v>14</v>
      </c>
      <c r="EH12" s="9">
        <v>0</v>
      </c>
      <c r="EI12" s="9">
        <v>1</v>
      </c>
      <c r="EJ12" s="9">
        <v>1</v>
      </c>
      <c r="EK12" s="9">
        <v>0</v>
      </c>
      <c r="EL12" s="9">
        <v>1</v>
      </c>
      <c r="EM12" s="9">
        <v>1</v>
      </c>
      <c r="EN12" s="9">
        <v>0</v>
      </c>
      <c r="EO12" s="9">
        <v>2</v>
      </c>
      <c r="EP12" s="9">
        <v>2</v>
      </c>
      <c r="EQ12" s="9">
        <v>0</v>
      </c>
      <c r="ER12" s="9">
        <v>2</v>
      </c>
      <c r="ES12" s="9">
        <v>2</v>
      </c>
      <c r="ET12" s="9">
        <v>0</v>
      </c>
      <c r="EU12" s="9">
        <v>0</v>
      </c>
      <c r="EV12" s="9">
        <v>0</v>
      </c>
      <c r="EW12" s="9">
        <v>0</v>
      </c>
      <c r="EX12" s="9">
        <v>2</v>
      </c>
      <c r="EY12" s="9">
        <v>2</v>
      </c>
      <c r="EZ12" s="9">
        <v>0</v>
      </c>
      <c r="FA12" s="9">
        <v>0</v>
      </c>
      <c r="FB12" s="9">
        <f>IF(FA12&gt;0,"",0)</f>
        <v>0</v>
      </c>
      <c r="FC12" s="9">
        <v>0</v>
      </c>
      <c r="FD12" s="12" t="str">
        <f>IF(OR(FA12&gt;0,FC12&gt;0),"","NA")</f>
        <v>NA</v>
      </c>
      <c r="FE12" s="9">
        <v>1</v>
      </c>
      <c r="FF12" s="9">
        <v>2</v>
      </c>
      <c r="FG12" s="9">
        <v>1</v>
      </c>
      <c r="FH12" s="9">
        <v>2</v>
      </c>
      <c r="FI12" s="9">
        <v>1</v>
      </c>
      <c r="FJ12" s="9">
        <v>1</v>
      </c>
      <c r="FK12" s="9">
        <v>2</v>
      </c>
      <c r="FL12" s="9">
        <v>1</v>
      </c>
      <c r="FM12" s="9">
        <v>2</v>
      </c>
      <c r="FN12" s="12" t="str">
        <f>IF(FM12=1,"",IF(FM12=2,"NA",""))</f>
        <v>NA</v>
      </c>
      <c r="FO12" s="9">
        <v>1</v>
      </c>
      <c r="FP12" s="9">
        <v>1</v>
      </c>
      <c r="FQ12" s="9">
        <v>1</v>
      </c>
      <c r="FR12" s="9">
        <v>1</v>
      </c>
      <c r="FS12" s="12" t="s">
        <v>1174</v>
      </c>
      <c r="FT12" s="9">
        <v>1</v>
      </c>
      <c r="FU12" s="9">
        <v>1</v>
      </c>
      <c r="FV12" s="9">
        <v>1</v>
      </c>
      <c r="FW12" s="12" t="s">
        <v>1208</v>
      </c>
      <c r="FX12" s="9">
        <v>4</v>
      </c>
      <c r="FY12" s="12" t="str">
        <f>IF(OR(FX12=1,FX12=2,FX12=3,FX12=4),"NA","")</f>
        <v>NA</v>
      </c>
      <c r="FZ12" s="9">
        <v>2</v>
      </c>
      <c r="GA12" s="12"/>
      <c r="GB12" s="9"/>
      <c r="GC12" s="12" t="str">
        <f>IF(OR(GB12=1,GB12=2,GB12=3,GB12=4),"NA","")</f>
        <v/>
      </c>
      <c r="GD12" s="9">
        <v>2</v>
      </c>
      <c r="GE12" s="12"/>
      <c r="GF12" s="9"/>
      <c r="GG12" s="12" t="str">
        <f>IF(OR(GF12=1,GF12=2,GF12=3,GF12=4),"NA","")</f>
        <v/>
      </c>
      <c r="GH12" s="9">
        <v>2</v>
      </c>
      <c r="GI12" s="9">
        <v>2</v>
      </c>
      <c r="GJ12" s="12"/>
      <c r="GK12" s="12"/>
      <c r="GL12" s="9"/>
      <c r="GM12" s="12" t="str">
        <f>IF(OR(GL12=1,GL12=2,GL12=3,GL12=4),"NA","")</f>
        <v/>
      </c>
      <c r="GN12" s="9">
        <v>1</v>
      </c>
      <c r="GO12" s="12" t="s">
        <v>1212</v>
      </c>
      <c r="GP12" s="9"/>
      <c r="GQ12" s="12" t="str">
        <f>IF(GP12=5,"","NA")</f>
        <v>NA</v>
      </c>
      <c r="GR12" s="9">
        <v>1</v>
      </c>
      <c r="GS12" s="12" t="s">
        <v>1213</v>
      </c>
      <c r="GT12" s="9"/>
      <c r="GU12" s="12" t="str">
        <f>IF(GT12=5,"","NA")</f>
        <v>NA</v>
      </c>
      <c r="GV12" s="9">
        <v>2</v>
      </c>
      <c r="GW12" s="12" t="str">
        <f>IF(GV12=2,"NA","")</f>
        <v>NA</v>
      </c>
      <c r="GX12" s="9">
        <v>4</v>
      </c>
      <c r="GY12" s="12" t="str">
        <f>IF(GX12=5,"","NA")</f>
        <v>NA</v>
      </c>
      <c r="GZ12" s="9">
        <v>1</v>
      </c>
      <c r="HA12" s="12" t="s">
        <v>1214</v>
      </c>
      <c r="HB12" s="9"/>
      <c r="HC12" s="12" t="str">
        <f>IF(HB12=5,"","NA")</f>
        <v>NA</v>
      </c>
      <c r="HD12" s="9">
        <v>1</v>
      </c>
      <c r="HE12" s="12" t="s">
        <v>1210</v>
      </c>
      <c r="HF12" s="9"/>
      <c r="HG12" s="12" t="str">
        <f>IF(HF12=5,"","NA")</f>
        <v>NA</v>
      </c>
      <c r="HH12" s="9">
        <v>1</v>
      </c>
      <c r="HI12" s="12" t="s">
        <v>1215</v>
      </c>
      <c r="HJ12" s="9"/>
      <c r="HK12" s="12" t="str">
        <f>IF(HJ12=5,"","NA")</f>
        <v>NA</v>
      </c>
      <c r="HL12" s="9">
        <v>2</v>
      </c>
      <c r="HM12" s="12" t="str">
        <f>IF(HL12=2,"NA","")</f>
        <v>NA</v>
      </c>
      <c r="HN12" s="9">
        <v>4</v>
      </c>
      <c r="HO12" s="12" t="str">
        <f>IF(HN12=5,"","NA")</f>
        <v>NA</v>
      </c>
      <c r="HP12" s="9">
        <v>1</v>
      </c>
      <c r="HQ12" s="12" t="s">
        <v>1216</v>
      </c>
      <c r="HR12" s="9"/>
      <c r="HS12" s="12" t="str">
        <f>IF(HR12=5,"","NA")</f>
        <v>NA</v>
      </c>
      <c r="HT12" s="9">
        <v>1</v>
      </c>
      <c r="HU12" s="12" t="s">
        <v>1217</v>
      </c>
      <c r="HV12" s="9"/>
      <c r="HW12" s="12" t="str">
        <f>IF(HV12=5,"","NA")</f>
        <v>NA</v>
      </c>
      <c r="HX12" s="9">
        <v>2</v>
      </c>
      <c r="HY12" s="12" t="str">
        <f>IF(HX12=2,"NA","")</f>
        <v>NA</v>
      </c>
      <c r="HZ12" s="9">
        <v>4</v>
      </c>
      <c r="IA12" s="12" t="str">
        <f>IF(HZ12=5,"","NA")</f>
        <v>NA</v>
      </c>
      <c r="IB12" s="9">
        <v>2</v>
      </c>
      <c r="IC12" s="12" t="str">
        <f>IF(IB12=2,"NA","")</f>
        <v>NA</v>
      </c>
      <c r="ID12" s="9">
        <v>4</v>
      </c>
      <c r="IE12" s="12" t="str">
        <f>IF(ID12=5,"","NA")</f>
        <v>NA</v>
      </c>
      <c r="IF12" s="9">
        <v>2</v>
      </c>
      <c r="IG12" s="12" t="str">
        <f>IF(IF12=2,"NA","")</f>
        <v>NA</v>
      </c>
      <c r="IH12" s="9">
        <v>4</v>
      </c>
      <c r="II12" s="12" t="str">
        <f>IF(IH12=5,"","NA")</f>
        <v>NA</v>
      </c>
      <c r="IJ12" s="9">
        <v>2</v>
      </c>
      <c r="IK12" s="12" t="str">
        <f>IF(IJ12=2,"NA","")</f>
        <v>NA</v>
      </c>
      <c r="IL12" s="12" t="str">
        <f>IF(IJ12=2,"NA","")</f>
        <v>NA</v>
      </c>
      <c r="IM12" s="9"/>
      <c r="IN12" s="12" t="str">
        <f>IF(IM12=5,"","NA")</f>
        <v>NA</v>
      </c>
      <c r="IO12" s="9">
        <v>2</v>
      </c>
      <c r="IP12" s="9" t="str">
        <f>IF($IO12=1,"",IF($IO12=2,"NA",""))</f>
        <v>NA</v>
      </c>
      <c r="IQ12" s="9" t="str">
        <f>IF($IO12=1,"",IF($IO12=2,"NA",""))</f>
        <v>NA</v>
      </c>
      <c r="IR12" s="9" t="str">
        <f>IF($IO12=1,"",IF($IO12=2,"NA",""))</f>
        <v>NA</v>
      </c>
      <c r="IS12" s="9">
        <v>1</v>
      </c>
      <c r="IT12" s="9">
        <v>1</v>
      </c>
      <c r="IU12" s="9" t="s">
        <v>1175</v>
      </c>
      <c r="IV12" s="9">
        <f>IF(IT12=1,2,IF(IT12=2,1,""))</f>
        <v>2</v>
      </c>
      <c r="IW12" s="9" t="str">
        <f>IF(IV12=1,"",IF(IV12=2,"NA",""))</f>
        <v>NA</v>
      </c>
      <c r="IX12" s="9">
        <v>1</v>
      </c>
      <c r="IY12" s="9">
        <v>1</v>
      </c>
      <c r="IZ12" s="9">
        <v>2</v>
      </c>
      <c r="JA12" s="9">
        <v>1</v>
      </c>
      <c r="JB12" s="9">
        <v>1</v>
      </c>
      <c r="JC12" s="9">
        <v>1</v>
      </c>
      <c r="JD12" s="9">
        <v>1</v>
      </c>
      <c r="JE12" s="9">
        <v>2</v>
      </c>
      <c r="JF12" s="9" t="str">
        <f>IF(JE12=1,"",IF(JE12=2,"NA",""))</f>
        <v>NA</v>
      </c>
      <c r="JG12" s="9" t="str">
        <f>IF(IX12=1,"NA","")</f>
        <v>NA</v>
      </c>
      <c r="JH12" s="9"/>
      <c r="JI12" s="9">
        <v>1</v>
      </c>
      <c r="JJ12" s="9">
        <v>1</v>
      </c>
      <c r="JK12" s="9">
        <v>1</v>
      </c>
      <c r="JL12" s="9">
        <v>1</v>
      </c>
      <c r="JM12" s="9">
        <v>1</v>
      </c>
      <c r="JN12" s="9">
        <v>1</v>
      </c>
      <c r="JO12" s="9">
        <v>1</v>
      </c>
      <c r="JP12" s="9">
        <v>1</v>
      </c>
      <c r="JQ12" s="9">
        <v>1</v>
      </c>
      <c r="JR12" s="9">
        <v>1</v>
      </c>
      <c r="JS12" s="9">
        <v>1</v>
      </c>
      <c r="JT12" s="9">
        <v>1</v>
      </c>
      <c r="JU12" s="9">
        <v>1</v>
      </c>
      <c r="JV12" s="9">
        <v>1</v>
      </c>
      <c r="JW12" s="9">
        <v>2</v>
      </c>
      <c r="JX12" s="9">
        <v>2</v>
      </c>
      <c r="JY12" s="9">
        <v>1</v>
      </c>
      <c r="JZ12" s="9">
        <v>1</v>
      </c>
      <c r="KA12" s="9">
        <v>1</v>
      </c>
      <c r="KB12" s="10" t="s">
        <v>1376</v>
      </c>
      <c r="KC12" s="9">
        <v>30</v>
      </c>
      <c r="KD12" s="9">
        <v>0</v>
      </c>
      <c r="KE12" s="9">
        <v>0</v>
      </c>
      <c r="KF12" s="9">
        <v>0</v>
      </c>
      <c r="KG12" s="9">
        <v>0</v>
      </c>
      <c r="KH12" s="9">
        <v>0</v>
      </c>
      <c r="KI12" s="9">
        <v>0</v>
      </c>
      <c r="KJ12" s="12"/>
      <c r="KK12" s="12"/>
    </row>
    <row r="13" spans="1:297" ht="30" x14ac:dyDescent="0.25">
      <c r="A13" s="11" t="s">
        <v>1166</v>
      </c>
      <c r="B13" s="10" t="s">
        <v>815</v>
      </c>
      <c r="C13" s="9" t="s">
        <v>11</v>
      </c>
      <c r="D13" s="12" t="s">
        <v>374</v>
      </c>
      <c r="E13" s="9"/>
      <c r="F13" s="9"/>
      <c r="G13" s="9"/>
      <c r="H13" s="9"/>
      <c r="I13" s="9"/>
      <c r="J13" s="9"/>
      <c r="K13" s="9"/>
      <c r="L13" s="12" t="s">
        <v>382</v>
      </c>
      <c r="M13" s="12" t="s">
        <v>843</v>
      </c>
      <c r="N13" s="9">
        <v>3</v>
      </c>
      <c r="O13" s="9">
        <v>1</v>
      </c>
      <c r="P13" s="9"/>
      <c r="Q13" s="12" t="s">
        <v>844</v>
      </c>
      <c r="R13" s="18">
        <v>2</v>
      </c>
      <c r="S13" s="18">
        <v>1</v>
      </c>
      <c r="T13" s="17"/>
      <c r="U13" s="17" t="s">
        <v>845</v>
      </c>
      <c r="V13" s="18">
        <v>2</v>
      </c>
      <c r="W13" s="18">
        <v>1</v>
      </c>
      <c r="X13" s="17"/>
      <c r="Y13" s="17" t="s">
        <v>846</v>
      </c>
      <c r="Z13" s="18">
        <v>2</v>
      </c>
      <c r="AA13" s="18">
        <v>1</v>
      </c>
      <c r="AB13" s="17"/>
      <c r="AC13" s="17" t="s">
        <v>847</v>
      </c>
      <c r="AD13" s="18">
        <v>1</v>
      </c>
      <c r="AE13" s="18">
        <v>1</v>
      </c>
      <c r="AF13" s="17"/>
      <c r="AG13" s="9">
        <v>1</v>
      </c>
      <c r="AH13" s="12" t="s">
        <v>374</v>
      </c>
      <c r="AI13" s="9">
        <v>1</v>
      </c>
      <c r="AJ13" s="9">
        <v>1</v>
      </c>
      <c r="AK13" s="9">
        <v>1</v>
      </c>
      <c r="AL13" s="9">
        <v>1</v>
      </c>
      <c r="AM13" s="9">
        <v>1</v>
      </c>
      <c r="AN13" s="9">
        <v>1</v>
      </c>
      <c r="AO13" s="9">
        <v>1</v>
      </c>
      <c r="AP13" s="9">
        <v>1</v>
      </c>
      <c r="AQ13" s="12" t="s">
        <v>816</v>
      </c>
      <c r="AR13" s="12" t="s">
        <v>374</v>
      </c>
      <c r="AS13" s="9">
        <v>4</v>
      </c>
      <c r="AT13" s="12" t="s">
        <v>374</v>
      </c>
      <c r="AU13" s="9">
        <v>4</v>
      </c>
      <c r="AV13" s="12" t="s">
        <v>374</v>
      </c>
      <c r="AW13" s="9">
        <v>2</v>
      </c>
      <c r="AX13" s="12"/>
      <c r="AY13" s="9"/>
      <c r="AZ13" s="9"/>
      <c r="BA13" s="12"/>
      <c r="BB13" s="12"/>
      <c r="BC13" s="9">
        <v>1</v>
      </c>
      <c r="BD13" s="12" t="s">
        <v>863</v>
      </c>
      <c r="BE13" s="9">
        <v>1</v>
      </c>
      <c r="BF13" s="9">
        <v>4</v>
      </c>
      <c r="BG13" s="12"/>
      <c r="BH13" s="12" t="s">
        <v>37</v>
      </c>
      <c r="BI13" s="9">
        <v>1</v>
      </c>
      <c r="BJ13" s="12" t="s">
        <v>864</v>
      </c>
      <c r="BK13" s="9">
        <v>1</v>
      </c>
      <c r="BL13" s="9">
        <v>4</v>
      </c>
      <c r="BM13" s="12"/>
      <c r="BN13" s="12" t="s">
        <v>329</v>
      </c>
      <c r="BO13" s="9">
        <v>2</v>
      </c>
      <c r="BP13" s="10"/>
      <c r="BQ13" s="10"/>
      <c r="BR13" s="10"/>
      <c r="BS13" s="10"/>
      <c r="BT13" s="10"/>
      <c r="BU13" s="10"/>
      <c r="BV13" s="9">
        <v>1</v>
      </c>
      <c r="BW13" s="9">
        <v>2</v>
      </c>
      <c r="BX13" s="9">
        <v>2</v>
      </c>
      <c r="BY13" s="9">
        <v>2</v>
      </c>
      <c r="BZ13" s="9">
        <v>1</v>
      </c>
      <c r="CA13" s="9">
        <v>1</v>
      </c>
      <c r="CB13" s="9">
        <v>2</v>
      </c>
      <c r="CC13" s="9">
        <v>2</v>
      </c>
      <c r="CD13" s="9">
        <v>2</v>
      </c>
      <c r="CE13" s="12" t="s">
        <v>374</v>
      </c>
      <c r="CF13" s="9">
        <v>1</v>
      </c>
      <c r="CG13" s="9">
        <v>2</v>
      </c>
      <c r="CH13" s="9">
        <v>2</v>
      </c>
      <c r="CI13" s="9">
        <v>2</v>
      </c>
      <c r="CJ13" s="9">
        <v>1</v>
      </c>
      <c r="CK13" s="9">
        <v>1</v>
      </c>
      <c r="CL13" s="9">
        <v>2</v>
      </c>
      <c r="CM13" s="9">
        <v>2</v>
      </c>
      <c r="CN13" s="9">
        <v>2</v>
      </c>
      <c r="CO13" s="12" t="s">
        <v>374</v>
      </c>
      <c r="CP13" s="9">
        <v>2</v>
      </c>
      <c r="CQ13" s="9">
        <v>2</v>
      </c>
      <c r="CR13" s="9">
        <v>2</v>
      </c>
      <c r="CS13" s="9">
        <v>2</v>
      </c>
      <c r="CT13" s="9">
        <v>2</v>
      </c>
      <c r="CU13" s="9">
        <v>2</v>
      </c>
      <c r="CV13" s="12" t="s">
        <v>374</v>
      </c>
      <c r="CW13" s="9">
        <v>1</v>
      </c>
      <c r="CX13" s="9">
        <v>1</v>
      </c>
      <c r="CY13" s="9">
        <v>1</v>
      </c>
      <c r="CZ13" s="9">
        <v>1</v>
      </c>
      <c r="DA13" s="9">
        <v>1</v>
      </c>
      <c r="DB13" s="9">
        <v>1</v>
      </c>
      <c r="DC13" s="9">
        <v>2</v>
      </c>
      <c r="DD13" s="12" t="s">
        <v>374</v>
      </c>
      <c r="DE13" s="9">
        <v>2</v>
      </c>
      <c r="DF13" s="9">
        <v>1</v>
      </c>
      <c r="DG13" s="9" t="s">
        <v>11</v>
      </c>
      <c r="DH13" s="12" t="s">
        <v>374</v>
      </c>
      <c r="DI13" s="9">
        <v>1</v>
      </c>
      <c r="DJ13" s="9">
        <v>1</v>
      </c>
      <c r="DK13" s="9">
        <v>1</v>
      </c>
      <c r="DL13" s="9">
        <v>1</v>
      </c>
      <c r="DM13" s="9">
        <v>2</v>
      </c>
      <c r="DN13" s="9">
        <v>2</v>
      </c>
      <c r="DO13" s="9">
        <v>2</v>
      </c>
      <c r="DP13" s="12" t="s">
        <v>374</v>
      </c>
      <c r="DQ13" s="9">
        <v>0</v>
      </c>
      <c r="DR13" s="9">
        <v>0</v>
      </c>
      <c r="DS13" s="9">
        <v>0</v>
      </c>
      <c r="DT13" s="9">
        <v>36</v>
      </c>
      <c r="DU13" s="9">
        <v>25</v>
      </c>
      <c r="DV13" s="9">
        <v>0</v>
      </c>
      <c r="DW13" s="9">
        <v>2</v>
      </c>
      <c r="DX13" s="9">
        <v>1</v>
      </c>
      <c r="DY13" s="9">
        <v>0</v>
      </c>
      <c r="DZ13" s="9">
        <v>1</v>
      </c>
      <c r="EA13" s="9">
        <v>1</v>
      </c>
      <c r="EB13" s="9">
        <v>0</v>
      </c>
      <c r="EC13" s="9">
        <v>8</v>
      </c>
      <c r="ED13" s="9">
        <v>5</v>
      </c>
      <c r="EE13" s="9">
        <v>0</v>
      </c>
      <c r="EF13" s="9">
        <v>16</v>
      </c>
      <c r="EG13" s="9">
        <v>5</v>
      </c>
      <c r="EH13" s="9">
        <v>0</v>
      </c>
      <c r="EI13" s="9">
        <v>1</v>
      </c>
      <c r="EJ13" s="9">
        <v>1</v>
      </c>
      <c r="EK13" s="9">
        <v>0</v>
      </c>
      <c r="EL13" s="9">
        <v>0</v>
      </c>
      <c r="EM13" s="9">
        <v>0</v>
      </c>
      <c r="EN13" s="9">
        <v>0</v>
      </c>
      <c r="EO13" s="9">
        <v>0</v>
      </c>
      <c r="EP13" s="9">
        <v>0</v>
      </c>
      <c r="EQ13" s="9">
        <v>0</v>
      </c>
      <c r="ER13" s="9">
        <v>23</v>
      </c>
      <c r="ES13" s="9">
        <v>23</v>
      </c>
      <c r="ET13" s="9">
        <v>0</v>
      </c>
      <c r="EU13" s="9">
        <v>0</v>
      </c>
      <c r="EV13" s="9">
        <v>0</v>
      </c>
      <c r="EW13" s="9">
        <v>0</v>
      </c>
      <c r="EX13" s="9">
        <v>11</v>
      </c>
      <c r="EY13" s="9">
        <v>7</v>
      </c>
      <c r="EZ13" s="9">
        <v>0</v>
      </c>
      <c r="FA13" s="9">
        <v>0</v>
      </c>
      <c r="FB13" s="9">
        <v>0</v>
      </c>
      <c r="FC13" s="9">
        <v>0</v>
      </c>
      <c r="FD13" s="12" t="s">
        <v>374</v>
      </c>
      <c r="FE13" s="9">
        <v>1</v>
      </c>
      <c r="FF13" s="9">
        <v>2</v>
      </c>
      <c r="FG13" s="9">
        <v>1</v>
      </c>
      <c r="FH13" s="9">
        <v>2</v>
      </c>
      <c r="FI13" s="9">
        <v>1</v>
      </c>
      <c r="FJ13" s="9">
        <v>1</v>
      </c>
      <c r="FK13" s="9">
        <v>2</v>
      </c>
      <c r="FL13" s="9">
        <v>1</v>
      </c>
      <c r="FM13" s="9">
        <v>2</v>
      </c>
      <c r="FN13" s="12" t="s">
        <v>374</v>
      </c>
      <c r="FO13" s="9">
        <v>1</v>
      </c>
      <c r="FP13" s="9">
        <v>1</v>
      </c>
      <c r="FQ13" s="9">
        <v>1</v>
      </c>
      <c r="FR13" s="9">
        <v>2</v>
      </c>
      <c r="FS13" s="12" t="s">
        <v>374</v>
      </c>
      <c r="FT13" s="9">
        <v>1</v>
      </c>
      <c r="FU13" s="9">
        <v>1</v>
      </c>
      <c r="FV13" s="9">
        <v>2</v>
      </c>
      <c r="FW13" s="12"/>
      <c r="FX13" s="9"/>
      <c r="FY13" s="12" t="s">
        <v>382</v>
      </c>
      <c r="FZ13" s="9">
        <v>2</v>
      </c>
      <c r="GA13" s="12"/>
      <c r="GB13" s="9"/>
      <c r="GC13" s="12" t="s">
        <v>382</v>
      </c>
      <c r="GD13" s="9">
        <v>2</v>
      </c>
      <c r="GE13" s="12"/>
      <c r="GF13" s="9"/>
      <c r="GG13" s="12" t="s">
        <v>382</v>
      </c>
      <c r="GH13" s="9">
        <v>2</v>
      </c>
      <c r="GI13" s="9">
        <v>2</v>
      </c>
      <c r="GJ13" s="12"/>
      <c r="GK13" s="12"/>
      <c r="GL13" s="9"/>
      <c r="GM13" s="12" t="s">
        <v>382</v>
      </c>
      <c r="GN13" s="9">
        <v>2</v>
      </c>
      <c r="GO13" s="12" t="s">
        <v>374</v>
      </c>
      <c r="GP13" s="9">
        <v>4</v>
      </c>
      <c r="GQ13" s="12" t="s">
        <v>374</v>
      </c>
      <c r="GR13" s="9">
        <v>2</v>
      </c>
      <c r="GS13" s="12" t="s">
        <v>374</v>
      </c>
      <c r="GT13" s="9">
        <v>4</v>
      </c>
      <c r="GU13" s="12" t="s">
        <v>374</v>
      </c>
      <c r="GV13" s="9">
        <v>2</v>
      </c>
      <c r="GW13" s="12" t="s">
        <v>374</v>
      </c>
      <c r="GX13" s="9">
        <v>4</v>
      </c>
      <c r="GY13" s="12" t="s">
        <v>374</v>
      </c>
      <c r="GZ13" s="9">
        <v>2</v>
      </c>
      <c r="HA13" s="12" t="s">
        <v>374</v>
      </c>
      <c r="HB13" s="9">
        <v>4</v>
      </c>
      <c r="HC13" s="12" t="s">
        <v>374</v>
      </c>
      <c r="HD13" s="9">
        <v>2</v>
      </c>
      <c r="HE13" s="12" t="s">
        <v>374</v>
      </c>
      <c r="HF13" s="9">
        <v>4</v>
      </c>
      <c r="HG13" s="12" t="s">
        <v>374</v>
      </c>
      <c r="HH13" s="9">
        <v>2</v>
      </c>
      <c r="HI13" s="12" t="s">
        <v>374</v>
      </c>
      <c r="HJ13" s="9">
        <v>4</v>
      </c>
      <c r="HK13" s="12" t="s">
        <v>374</v>
      </c>
      <c r="HL13" s="9">
        <v>2</v>
      </c>
      <c r="HM13" s="12" t="s">
        <v>374</v>
      </c>
      <c r="HN13" s="9">
        <v>4</v>
      </c>
      <c r="HO13" s="12" t="s">
        <v>374</v>
      </c>
      <c r="HP13" s="9">
        <v>2</v>
      </c>
      <c r="HQ13" s="12" t="s">
        <v>374</v>
      </c>
      <c r="HR13" s="9">
        <v>4</v>
      </c>
      <c r="HS13" s="12" t="s">
        <v>374</v>
      </c>
      <c r="HT13" s="9">
        <v>2</v>
      </c>
      <c r="HU13" s="12" t="s">
        <v>374</v>
      </c>
      <c r="HV13" s="9">
        <v>4</v>
      </c>
      <c r="HW13" s="12" t="s">
        <v>374</v>
      </c>
      <c r="HX13" s="9">
        <v>2</v>
      </c>
      <c r="HY13" s="12" t="s">
        <v>374</v>
      </c>
      <c r="HZ13" s="9">
        <v>4</v>
      </c>
      <c r="IA13" s="12" t="s">
        <v>374</v>
      </c>
      <c r="IB13" s="9">
        <v>2</v>
      </c>
      <c r="IC13" s="12" t="s">
        <v>374</v>
      </c>
      <c r="ID13" s="9">
        <v>4</v>
      </c>
      <c r="IE13" s="12" t="s">
        <v>374</v>
      </c>
      <c r="IF13" s="9">
        <v>2</v>
      </c>
      <c r="IG13" s="12" t="s">
        <v>374</v>
      </c>
      <c r="IH13" s="9">
        <v>4</v>
      </c>
      <c r="II13" s="12" t="s">
        <v>374</v>
      </c>
      <c r="IJ13" s="9">
        <v>2</v>
      </c>
      <c r="IK13" s="12" t="s">
        <v>374</v>
      </c>
      <c r="IL13" s="12" t="s">
        <v>374</v>
      </c>
      <c r="IM13" s="9"/>
      <c r="IN13" s="12" t="s">
        <v>374</v>
      </c>
      <c r="IO13" s="9">
        <v>2</v>
      </c>
      <c r="IP13" s="9" t="s">
        <v>374</v>
      </c>
      <c r="IQ13" s="9" t="s">
        <v>374</v>
      </c>
      <c r="IR13" s="9" t="s">
        <v>374</v>
      </c>
      <c r="IS13" s="9">
        <v>2</v>
      </c>
      <c r="IT13" s="9"/>
      <c r="IU13" s="9"/>
      <c r="IV13" s="9"/>
      <c r="IW13" s="9"/>
      <c r="IX13" s="9"/>
      <c r="IY13" s="9"/>
      <c r="IZ13" s="9"/>
      <c r="JA13" s="9"/>
      <c r="JB13" s="9"/>
      <c r="JC13" s="9"/>
      <c r="JD13" s="9"/>
      <c r="JE13" s="9"/>
      <c r="JF13" s="9" t="s">
        <v>382</v>
      </c>
      <c r="JG13" s="12"/>
      <c r="JH13" s="9" t="s">
        <v>13</v>
      </c>
      <c r="JI13" s="9">
        <v>1</v>
      </c>
      <c r="JJ13" s="9">
        <v>1</v>
      </c>
      <c r="JK13" s="9">
        <v>1</v>
      </c>
      <c r="JL13" s="9">
        <v>1</v>
      </c>
      <c r="JM13" s="9">
        <v>1</v>
      </c>
      <c r="JN13" s="9">
        <v>1</v>
      </c>
      <c r="JO13" s="9">
        <v>1</v>
      </c>
      <c r="JP13" s="9">
        <v>1</v>
      </c>
      <c r="JQ13" s="9">
        <v>1</v>
      </c>
      <c r="JR13" s="9">
        <v>2</v>
      </c>
      <c r="JS13" s="9">
        <v>2</v>
      </c>
      <c r="JT13" s="9">
        <v>2</v>
      </c>
      <c r="JU13" s="9">
        <v>2</v>
      </c>
      <c r="JV13" s="9">
        <v>1</v>
      </c>
      <c r="JW13" s="9">
        <v>1</v>
      </c>
      <c r="JX13" s="9">
        <v>1</v>
      </c>
      <c r="JY13" s="9">
        <v>1</v>
      </c>
      <c r="JZ13" s="9">
        <v>1</v>
      </c>
      <c r="KA13" s="9">
        <v>2</v>
      </c>
      <c r="KB13" s="10" t="s">
        <v>374</v>
      </c>
      <c r="KC13" s="9">
        <v>1</v>
      </c>
      <c r="KD13" s="9">
        <v>45</v>
      </c>
      <c r="KE13" s="9">
        <v>0</v>
      </c>
      <c r="KF13" s="9">
        <v>0</v>
      </c>
      <c r="KG13" s="9">
        <v>0</v>
      </c>
      <c r="KH13" s="9">
        <v>23</v>
      </c>
      <c r="KI13" s="9">
        <v>0</v>
      </c>
      <c r="KJ13" s="12" t="s">
        <v>1384</v>
      </c>
      <c r="KK13" s="12"/>
    </row>
    <row r="14" spans="1:297" ht="150" x14ac:dyDescent="0.25">
      <c r="A14" s="11" t="s">
        <v>7</v>
      </c>
      <c r="B14" s="10" t="s">
        <v>8</v>
      </c>
      <c r="C14" s="9" t="s">
        <v>16</v>
      </c>
      <c r="D14" s="12" t="s">
        <v>242</v>
      </c>
      <c r="E14" s="9">
        <v>1</v>
      </c>
      <c r="F14" s="9">
        <v>1</v>
      </c>
      <c r="G14" s="9">
        <v>1</v>
      </c>
      <c r="H14" s="9">
        <v>1</v>
      </c>
      <c r="I14" s="9">
        <v>1</v>
      </c>
      <c r="J14" s="9">
        <v>1</v>
      </c>
      <c r="K14" s="9">
        <v>2</v>
      </c>
      <c r="L14" s="12" t="str">
        <f>IF(K14=1,"",IF(K14=2,"NA",""))</f>
        <v>NA</v>
      </c>
      <c r="M14" s="12" t="s">
        <v>243</v>
      </c>
      <c r="N14" s="9">
        <v>3</v>
      </c>
      <c r="O14" s="9">
        <v>1</v>
      </c>
      <c r="P14" s="9"/>
      <c r="Q14" s="12" t="s">
        <v>244</v>
      </c>
      <c r="R14" s="18">
        <v>3</v>
      </c>
      <c r="S14" s="18">
        <v>1</v>
      </c>
      <c r="T14" s="17"/>
      <c r="U14" s="17" t="s">
        <v>245</v>
      </c>
      <c r="V14" s="18">
        <v>3</v>
      </c>
      <c r="W14" s="18">
        <v>1</v>
      </c>
      <c r="X14" s="17"/>
      <c r="Y14" s="17" t="s">
        <v>246</v>
      </c>
      <c r="Z14" s="18">
        <v>3</v>
      </c>
      <c r="AA14" s="18">
        <v>1</v>
      </c>
      <c r="AB14" s="17"/>
      <c r="AC14" s="17" t="s">
        <v>247</v>
      </c>
      <c r="AD14" s="18">
        <v>3</v>
      </c>
      <c r="AE14" s="18">
        <v>1</v>
      </c>
      <c r="AF14" s="17"/>
      <c r="AG14" s="9">
        <v>1</v>
      </c>
      <c r="AH14" s="12" t="str">
        <f>IF(AG14=2,"",IF(AG14=1,"NA",""))</f>
        <v>NA</v>
      </c>
      <c r="AI14" s="9">
        <v>1</v>
      </c>
      <c r="AJ14" s="9">
        <v>1</v>
      </c>
      <c r="AK14" s="9">
        <v>1</v>
      </c>
      <c r="AL14" s="9">
        <v>1</v>
      </c>
      <c r="AM14" s="9">
        <v>1</v>
      </c>
      <c r="AN14" s="9">
        <v>1</v>
      </c>
      <c r="AO14" s="9">
        <v>1</v>
      </c>
      <c r="AP14" s="9">
        <v>1</v>
      </c>
      <c r="AQ14" s="12" t="s">
        <v>248</v>
      </c>
      <c r="AR14" s="12" t="str">
        <f>IF(AP14=1,"NA","")</f>
        <v>NA</v>
      </c>
      <c r="AS14" s="9">
        <v>1</v>
      </c>
      <c r="AT14" s="12" t="str">
        <f>IF(OR(AS14=1,AS14=2,AS14=3,AS14=4),"NA","")</f>
        <v>NA</v>
      </c>
      <c r="AU14" s="9">
        <v>1</v>
      </c>
      <c r="AV14" s="12" t="str">
        <f>IF(OR(AU14=1,AU14=2,AU14=3,AU14=4),"NA","")</f>
        <v>NA</v>
      </c>
      <c r="AW14" s="9">
        <v>2</v>
      </c>
      <c r="AX14" s="12"/>
      <c r="AY14" s="9"/>
      <c r="AZ14" s="9"/>
      <c r="BA14" s="12"/>
      <c r="BB14" s="12"/>
      <c r="BC14" s="9">
        <v>1</v>
      </c>
      <c r="BD14" s="12" t="s">
        <v>249</v>
      </c>
      <c r="BE14" s="9">
        <v>1</v>
      </c>
      <c r="BF14" s="9">
        <v>1</v>
      </c>
      <c r="BG14" s="12"/>
      <c r="BH14" s="12" t="s">
        <v>250</v>
      </c>
      <c r="BI14" s="9">
        <v>1</v>
      </c>
      <c r="BJ14" s="12" t="s">
        <v>249</v>
      </c>
      <c r="BK14" s="9">
        <v>1</v>
      </c>
      <c r="BL14" s="9">
        <v>1</v>
      </c>
      <c r="BM14" s="12"/>
      <c r="BN14" s="12" t="s">
        <v>251</v>
      </c>
      <c r="BO14" s="9">
        <v>1</v>
      </c>
      <c r="BP14" s="10" t="s">
        <v>252</v>
      </c>
      <c r="BQ14" s="10" t="s">
        <v>249</v>
      </c>
      <c r="BR14" s="9">
        <v>1</v>
      </c>
      <c r="BS14" s="9">
        <v>1</v>
      </c>
      <c r="BT14" s="10"/>
      <c r="BU14" s="10" t="s">
        <v>251</v>
      </c>
      <c r="BV14" s="9">
        <v>2</v>
      </c>
      <c r="BW14" s="9">
        <v>2</v>
      </c>
      <c r="BX14" s="9">
        <v>2</v>
      </c>
      <c r="BY14" s="9">
        <v>2</v>
      </c>
      <c r="BZ14" s="9">
        <v>2</v>
      </c>
      <c r="CA14" s="9">
        <v>2</v>
      </c>
      <c r="CB14" s="9">
        <v>2</v>
      </c>
      <c r="CC14" s="9">
        <v>2</v>
      </c>
      <c r="CD14" s="9">
        <v>2</v>
      </c>
      <c r="CE14" s="12" t="str">
        <f>IF(CD14=1,"",IF(CD14=2,"NA",""))</f>
        <v>NA</v>
      </c>
      <c r="CF14" s="9">
        <v>1</v>
      </c>
      <c r="CG14" s="9">
        <v>2</v>
      </c>
      <c r="CH14" s="9">
        <v>1</v>
      </c>
      <c r="CI14" s="9">
        <v>2</v>
      </c>
      <c r="CJ14" s="9">
        <v>1</v>
      </c>
      <c r="CK14" s="9">
        <v>2</v>
      </c>
      <c r="CL14" s="9">
        <v>2</v>
      </c>
      <c r="CM14" s="9">
        <v>2</v>
      </c>
      <c r="CN14" s="9">
        <v>2</v>
      </c>
      <c r="CO14" s="12" t="str">
        <f>IF(CN14=1,"",IF(CN14=2,"NA",""))</f>
        <v>NA</v>
      </c>
      <c r="CP14" s="9">
        <v>1</v>
      </c>
      <c r="CQ14" s="9">
        <v>1</v>
      </c>
      <c r="CR14" s="9">
        <v>1</v>
      </c>
      <c r="CS14" s="9">
        <v>1</v>
      </c>
      <c r="CT14" s="9">
        <v>1</v>
      </c>
      <c r="CU14" s="9">
        <v>1</v>
      </c>
      <c r="CV14" s="12" t="s">
        <v>253</v>
      </c>
      <c r="CW14" s="9">
        <v>1</v>
      </c>
      <c r="CX14" s="9">
        <v>2</v>
      </c>
      <c r="CY14" s="9">
        <v>1</v>
      </c>
      <c r="CZ14" s="9">
        <v>1</v>
      </c>
      <c r="DA14" s="9">
        <v>1</v>
      </c>
      <c r="DB14" s="9">
        <v>1</v>
      </c>
      <c r="DC14" s="9">
        <v>2</v>
      </c>
      <c r="DD14" s="12" t="str">
        <f>IF(DC14=1,"",IF(DC14=2,"NA",""))</f>
        <v>NA</v>
      </c>
      <c r="DE14" s="9">
        <v>1</v>
      </c>
      <c r="DF14" s="9">
        <v>1</v>
      </c>
      <c r="DG14" s="9" t="s">
        <v>16</v>
      </c>
      <c r="DH14" s="12" t="s">
        <v>254</v>
      </c>
      <c r="DI14" s="9">
        <v>1</v>
      </c>
      <c r="DJ14" s="9">
        <v>1</v>
      </c>
      <c r="DK14" s="9">
        <v>2</v>
      </c>
      <c r="DL14" s="9">
        <v>1</v>
      </c>
      <c r="DM14" s="9">
        <v>1</v>
      </c>
      <c r="DN14" s="9">
        <v>1</v>
      </c>
      <c r="DO14" s="9">
        <v>2</v>
      </c>
      <c r="DP14" s="12" t="str">
        <f>IF(DO14=1,"",IF(DO14=2,"NA",""))</f>
        <v>NA</v>
      </c>
      <c r="DQ14" s="9">
        <v>4</v>
      </c>
      <c r="DR14" s="9">
        <v>3</v>
      </c>
      <c r="DS14" s="9">
        <v>1</v>
      </c>
      <c r="DT14" s="9">
        <v>27</v>
      </c>
      <c r="DU14" s="9">
        <v>19</v>
      </c>
      <c r="DV14" s="9">
        <v>9</v>
      </c>
      <c r="DW14" s="9">
        <v>7</v>
      </c>
      <c r="DX14" s="9">
        <v>3</v>
      </c>
      <c r="DY14" s="9">
        <v>2</v>
      </c>
      <c r="DZ14" s="9">
        <v>27</v>
      </c>
      <c r="EA14" s="9">
        <v>8</v>
      </c>
      <c r="EB14" s="9">
        <v>1</v>
      </c>
      <c r="EC14" s="9">
        <v>36</v>
      </c>
      <c r="ED14" s="9">
        <v>12</v>
      </c>
      <c r="EE14" s="9">
        <v>7</v>
      </c>
      <c r="EF14" s="9">
        <v>56</v>
      </c>
      <c r="EG14" s="9">
        <v>24</v>
      </c>
      <c r="EH14" s="9">
        <v>10</v>
      </c>
      <c r="EI14" s="9">
        <v>3</v>
      </c>
      <c r="EJ14" s="9">
        <v>2</v>
      </c>
      <c r="EK14" s="9">
        <v>1</v>
      </c>
      <c r="EL14" s="9">
        <v>10</v>
      </c>
      <c r="EM14" s="9">
        <v>8</v>
      </c>
      <c r="EN14" s="9">
        <v>1</v>
      </c>
      <c r="EO14" s="9">
        <v>3</v>
      </c>
      <c r="EP14" s="9">
        <v>1</v>
      </c>
      <c r="EQ14" s="9">
        <v>1</v>
      </c>
      <c r="ER14" s="9">
        <v>9</v>
      </c>
      <c r="ES14" s="9">
        <v>6</v>
      </c>
      <c r="ET14" s="9">
        <v>1</v>
      </c>
      <c r="EU14" s="9">
        <v>1</v>
      </c>
      <c r="EV14" s="9">
        <v>0</v>
      </c>
      <c r="EW14" s="9">
        <v>0</v>
      </c>
      <c r="EX14" s="9">
        <v>2</v>
      </c>
      <c r="EY14" s="9">
        <v>1</v>
      </c>
      <c r="EZ14" s="9">
        <v>0</v>
      </c>
      <c r="FA14" s="9">
        <v>0</v>
      </c>
      <c r="FB14" s="9">
        <f>IF(FA14&gt;0,"",0)</f>
        <v>0</v>
      </c>
      <c r="FC14" s="9">
        <v>0</v>
      </c>
      <c r="FD14" s="12" t="str">
        <f>IF(OR(FA14&gt;0,FC14&gt;0),"","NA")</f>
        <v>NA</v>
      </c>
      <c r="FE14" s="9">
        <v>1</v>
      </c>
      <c r="FF14" s="9">
        <v>1</v>
      </c>
      <c r="FG14" s="9">
        <v>1</v>
      </c>
      <c r="FH14" s="9">
        <v>2</v>
      </c>
      <c r="FI14" s="9">
        <v>1</v>
      </c>
      <c r="FJ14" s="9">
        <v>1</v>
      </c>
      <c r="FK14" s="9">
        <v>2</v>
      </c>
      <c r="FL14" s="9">
        <v>1</v>
      </c>
      <c r="FM14" s="9">
        <v>2</v>
      </c>
      <c r="FN14" s="12" t="str">
        <f>IF(FM14=1,"",IF(FM14=2,"NA",""))</f>
        <v>NA</v>
      </c>
      <c r="FO14" s="9">
        <v>1</v>
      </c>
      <c r="FP14" s="9">
        <v>1</v>
      </c>
      <c r="FQ14" s="9">
        <v>1</v>
      </c>
      <c r="FR14" s="9">
        <v>2</v>
      </c>
      <c r="FS14" s="12" t="str">
        <f>IF(FR14=1,"",IF(FR14=2,"NA",""))</f>
        <v>NA</v>
      </c>
      <c r="FT14" s="9">
        <v>1</v>
      </c>
      <c r="FU14" s="9">
        <v>1</v>
      </c>
      <c r="FV14" s="9">
        <v>2</v>
      </c>
      <c r="FW14" s="12"/>
      <c r="FX14" s="9"/>
      <c r="FY14" s="12" t="str">
        <f>IF(OR(FX14=1,FX14=2,FX14=3,FX14=4),"NA","")</f>
        <v/>
      </c>
      <c r="FZ14" s="9">
        <v>2</v>
      </c>
      <c r="GA14" s="12"/>
      <c r="GB14" s="9"/>
      <c r="GC14" s="12" t="str">
        <f>IF(OR(GB14=1,GB14=2,GB14=3,GB14=4),"NA","")</f>
        <v/>
      </c>
      <c r="GD14" s="9">
        <v>2</v>
      </c>
      <c r="GE14" s="12"/>
      <c r="GF14" s="9"/>
      <c r="GG14" s="12" t="str">
        <f>IF(OR(GF14=1,GF14=2,GF14=3,GF14=4),"NA","")</f>
        <v/>
      </c>
      <c r="GH14" s="9">
        <v>2</v>
      </c>
      <c r="GI14" s="9">
        <v>2</v>
      </c>
      <c r="GJ14" s="12"/>
      <c r="GK14" s="12"/>
      <c r="GL14" s="9"/>
      <c r="GM14" s="12" t="str">
        <f>IF(OR(GL14=1,GL14=2,GL14=3,GL14=4),"NA","")</f>
        <v/>
      </c>
      <c r="GN14" s="9">
        <v>2</v>
      </c>
      <c r="GO14" s="12" t="str">
        <f>IF(GN14=2,"NA","")</f>
        <v>NA</v>
      </c>
      <c r="GP14" s="9">
        <v>5</v>
      </c>
      <c r="GQ14" s="12" t="s">
        <v>255</v>
      </c>
      <c r="GR14" s="9">
        <v>2</v>
      </c>
      <c r="GS14" s="12" t="str">
        <f>IF(GR14=2,"NA","")</f>
        <v>NA</v>
      </c>
      <c r="GT14" s="9">
        <v>5</v>
      </c>
      <c r="GU14" s="12" t="s">
        <v>255</v>
      </c>
      <c r="GV14" s="9">
        <v>2</v>
      </c>
      <c r="GW14" s="12" t="str">
        <f>IF(GV14=2,"NA","")</f>
        <v>NA</v>
      </c>
      <c r="GX14" s="9">
        <v>5</v>
      </c>
      <c r="GY14" s="12" t="s">
        <v>255</v>
      </c>
      <c r="GZ14" s="9">
        <v>2</v>
      </c>
      <c r="HA14" s="12" t="str">
        <f>IF(GZ14=2,"NA","")</f>
        <v>NA</v>
      </c>
      <c r="HB14" s="9">
        <v>5</v>
      </c>
      <c r="HC14" s="12" t="s">
        <v>255</v>
      </c>
      <c r="HD14" s="9">
        <v>2</v>
      </c>
      <c r="HE14" s="12" t="str">
        <f>IF(HD14=2,"NA","")</f>
        <v>NA</v>
      </c>
      <c r="HF14" s="9">
        <v>5</v>
      </c>
      <c r="HG14" s="12" t="s">
        <v>255</v>
      </c>
      <c r="HH14" s="9">
        <v>1</v>
      </c>
      <c r="HI14" s="12" t="s">
        <v>256</v>
      </c>
      <c r="HJ14" s="9"/>
      <c r="HK14" s="12" t="str">
        <f>IF(HJ14=5,"","NA")</f>
        <v>NA</v>
      </c>
      <c r="HL14" s="9">
        <v>2</v>
      </c>
      <c r="HM14" s="12" t="str">
        <f>IF(HL14=2,"NA","")</f>
        <v>NA</v>
      </c>
      <c r="HN14" s="9">
        <v>5</v>
      </c>
      <c r="HO14" s="12" t="s">
        <v>255</v>
      </c>
      <c r="HP14" s="9">
        <v>2</v>
      </c>
      <c r="HQ14" s="12" t="str">
        <f>IF(HP14=2,"NA","")</f>
        <v>NA</v>
      </c>
      <c r="HR14" s="9">
        <v>5</v>
      </c>
      <c r="HS14" s="12" t="s">
        <v>255</v>
      </c>
      <c r="HT14" s="9">
        <v>2</v>
      </c>
      <c r="HU14" s="12" t="str">
        <f>IF(HT14=2,"NA","")</f>
        <v>NA</v>
      </c>
      <c r="HV14" s="9">
        <v>5</v>
      </c>
      <c r="HW14" s="12" t="s">
        <v>255</v>
      </c>
      <c r="HX14" s="9">
        <v>1</v>
      </c>
      <c r="HY14" s="12" t="s">
        <v>257</v>
      </c>
      <c r="HZ14" s="9"/>
      <c r="IA14" s="12" t="str">
        <f>IF(HZ14=5,"","NA")</f>
        <v>NA</v>
      </c>
      <c r="IB14" s="9">
        <v>2</v>
      </c>
      <c r="IC14" s="12" t="str">
        <f>IF(IB14=2,"NA","")</f>
        <v>NA</v>
      </c>
      <c r="ID14" s="9">
        <v>5</v>
      </c>
      <c r="IE14" s="12" t="s">
        <v>255</v>
      </c>
      <c r="IF14" s="9">
        <v>2</v>
      </c>
      <c r="IG14" s="12" t="str">
        <f>IF(IF14=2,"NA","")</f>
        <v>NA</v>
      </c>
      <c r="IH14" s="9">
        <v>5</v>
      </c>
      <c r="II14" s="12" t="s">
        <v>255</v>
      </c>
      <c r="IJ14" s="9">
        <v>2</v>
      </c>
      <c r="IK14" s="12" t="str">
        <f>IF(IJ14=2,"NA","")</f>
        <v>NA</v>
      </c>
      <c r="IL14" s="12" t="str">
        <f>IF(IJ14=2,"NA","")</f>
        <v>NA</v>
      </c>
      <c r="IM14" s="9"/>
      <c r="IN14" s="12" t="str">
        <f>IF(IM14=5,"","NA")</f>
        <v>NA</v>
      </c>
      <c r="IO14" s="9">
        <v>2</v>
      </c>
      <c r="IP14" s="9" t="str">
        <f>IF($IO14=1,"",IF($IO14=2,"NA",""))</f>
        <v>NA</v>
      </c>
      <c r="IQ14" s="9" t="str">
        <f>IF($IO14=1,"",IF($IO14=2,"NA",""))</f>
        <v>NA</v>
      </c>
      <c r="IR14" s="9" t="str">
        <f>IF($IO14=1,"",IF($IO14=2,"NA",""))</f>
        <v>NA</v>
      </c>
      <c r="IS14" s="9">
        <v>1</v>
      </c>
      <c r="IT14" s="9">
        <v>2</v>
      </c>
      <c r="IU14" s="9" t="str">
        <f>IF(IT14=1,"",IF(IT14=2,"NA",""))</f>
        <v>NA</v>
      </c>
      <c r="IV14" s="9">
        <v>2</v>
      </c>
      <c r="IW14" s="9" t="str">
        <f>IF(IV14=1,"",IF(IV14=2,"NA",""))</f>
        <v>NA</v>
      </c>
      <c r="IX14" s="9">
        <v>1</v>
      </c>
      <c r="IY14" s="9">
        <v>1</v>
      </c>
      <c r="IZ14" s="9">
        <v>2</v>
      </c>
      <c r="JA14" s="9">
        <v>1</v>
      </c>
      <c r="JB14" s="9">
        <v>1</v>
      </c>
      <c r="JC14" s="9">
        <v>1</v>
      </c>
      <c r="JD14" s="9">
        <v>1</v>
      </c>
      <c r="JE14" s="9">
        <v>2</v>
      </c>
      <c r="JF14" s="9" t="str">
        <f>IF(JE14=1,"",IF(JE14=2,"NA",""))</f>
        <v>NA</v>
      </c>
      <c r="JG14" s="9" t="str">
        <f>IF(IX14=1,"NA","")</f>
        <v>NA</v>
      </c>
      <c r="JH14" s="9"/>
      <c r="JI14" s="9">
        <v>1</v>
      </c>
      <c r="JJ14" s="9">
        <v>1</v>
      </c>
      <c r="JK14" s="9">
        <v>1</v>
      </c>
      <c r="JL14" s="9">
        <v>1</v>
      </c>
      <c r="JM14" s="9">
        <v>1</v>
      </c>
      <c r="JN14" s="9">
        <v>1</v>
      </c>
      <c r="JO14" s="9">
        <v>1</v>
      </c>
      <c r="JP14" s="9">
        <v>1</v>
      </c>
      <c r="JQ14" s="9">
        <v>1</v>
      </c>
      <c r="JR14" s="9">
        <v>2</v>
      </c>
      <c r="JS14" s="9">
        <v>1</v>
      </c>
      <c r="JT14" s="9">
        <v>2</v>
      </c>
      <c r="JU14" s="9">
        <v>1</v>
      </c>
      <c r="JV14" s="9">
        <v>1</v>
      </c>
      <c r="JW14" s="9">
        <v>1</v>
      </c>
      <c r="JX14" s="9">
        <v>1</v>
      </c>
      <c r="JY14" s="9">
        <v>1</v>
      </c>
      <c r="JZ14" s="9">
        <v>1</v>
      </c>
      <c r="KA14" s="9">
        <v>2</v>
      </c>
      <c r="KB14" s="10" t="str">
        <f>IF(KA14=1,"",IF(KA14=2,"NA",""))</f>
        <v>NA</v>
      </c>
      <c r="KC14" s="9">
        <v>75</v>
      </c>
      <c r="KD14" s="9">
        <v>0</v>
      </c>
      <c r="KE14" s="9">
        <v>8</v>
      </c>
      <c r="KF14" s="9">
        <v>0</v>
      </c>
      <c r="KG14" s="9">
        <v>0</v>
      </c>
      <c r="KH14" s="9">
        <v>0</v>
      </c>
      <c r="KI14" s="9">
        <v>4</v>
      </c>
      <c r="KJ14" s="12" t="s">
        <v>254</v>
      </c>
      <c r="KK14" s="12" t="s">
        <v>258</v>
      </c>
    </row>
    <row r="15" spans="1:297" ht="120" x14ac:dyDescent="0.25">
      <c r="A15" s="11" t="s">
        <v>1041</v>
      </c>
      <c r="B15" s="10" t="s">
        <v>1042</v>
      </c>
      <c r="C15" s="9" t="s">
        <v>16</v>
      </c>
      <c r="D15" s="12" t="s">
        <v>1043</v>
      </c>
      <c r="E15" s="9">
        <v>1</v>
      </c>
      <c r="F15" s="9">
        <v>1</v>
      </c>
      <c r="G15" s="9">
        <v>1</v>
      </c>
      <c r="H15" s="9">
        <v>1</v>
      </c>
      <c r="I15" s="9">
        <v>1</v>
      </c>
      <c r="J15" s="9">
        <v>1</v>
      </c>
      <c r="K15" s="9">
        <v>1</v>
      </c>
      <c r="L15" s="12" t="s">
        <v>1360</v>
      </c>
      <c r="M15" s="12" t="s">
        <v>1054</v>
      </c>
      <c r="N15" s="9">
        <v>3</v>
      </c>
      <c r="O15" s="9">
        <v>2</v>
      </c>
      <c r="P15" s="9"/>
      <c r="Q15" s="12" t="s">
        <v>1055</v>
      </c>
      <c r="R15" s="18">
        <v>3</v>
      </c>
      <c r="S15" s="18">
        <v>2</v>
      </c>
      <c r="T15" s="17"/>
      <c r="U15" s="17" t="s">
        <v>1056</v>
      </c>
      <c r="V15" s="18">
        <v>3</v>
      </c>
      <c r="W15" s="18">
        <v>2</v>
      </c>
      <c r="X15" s="17"/>
      <c r="Y15" s="17" t="s">
        <v>1057</v>
      </c>
      <c r="Z15" s="18">
        <v>3</v>
      </c>
      <c r="AA15" s="18">
        <v>2</v>
      </c>
      <c r="AB15" s="17"/>
      <c r="AC15" s="17" t="s">
        <v>1058</v>
      </c>
      <c r="AD15" s="18">
        <v>3</v>
      </c>
      <c r="AE15" s="18">
        <v>2</v>
      </c>
      <c r="AF15" s="17"/>
      <c r="AG15" s="9">
        <v>1</v>
      </c>
      <c r="AH15" s="12" t="s">
        <v>374</v>
      </c>
      <c r="AI15" s="9">
        <v>1</v>
      </c>
      <c r="AJ15" s="9">
        <v>1</v>
      </c>
      <c r="AK15" s="9">
        <v>1</v>
      </c>
      <c r="AL15" s="9">
        <v>1</v>
      </c>
      <c r="AM15" s="9">
        <v>1</v>
      </c>
      <c r="AN15" s="9">
        <v>1</v>
      </c>
      <c r="AO15" s="9">
        <v>1</v>
      </c>
      <c r="AP15" s="9">
        <v>2</v>
      </c>
      <c r="AQ15" s="12" t="s">
        <v>374</v>
      </c>
      <c r="AR15" s="12" t="s">
        <v>1362</v>
      </c>
      <c r="AS15" s="9">
        <v>4</v>
      </c>
      <c r="AT15" s="12" t="s">
        <v>374</v>
      </c>
      <c r="AU15" s="9">
        <v>4</v>
      </c>
      <c r="AV15" s="12" t="s">
        <v>374</v>
      </c>
      <c r="AW15" s="9">
        <v>2</v>
      </c>
      <c r="AX15" s="12"/>
      <c r="AY15" s="9"/>
      <c r="AZ15" s="9"/>
      <c r="BA15" s="12"/>
      <c r="BB15" s="12"/>
      <c r="BC15" s="9">
        <v>1</v>
      </c>
      <c r="BD15" s="12" t="s">
        <v>1064</v>
      </c>
      <c r="BE15" s="9">
        <v>2</v>
      </c>
      <c r="BF15" s="9">
        <v>4</v>
      </c>
      <c r="BG15" s="12"/>
      <c r="BH15" s="12"/>
      <c r="BI15" s="9">
        <v>2</v>
      </c>
      <c r="BJ15" s="12"/>
      <c r="BK15" s="9"/>
      <c r="BL15" s="9"/>
      <c r="BM15" s="12"/>
      <c r="BN15" s="12"/>
      <c r="BO15" s="9">
        <v>2</v>
      </c>
      <c r="BP15" s="10"/>
      <c r="BQ15" s="10"/>
      <c r="BR15" s="10"/>
      <c r="BS15" s="10"/>
      <c r="BT15" s="10"/>
      <c r="BU15" s="10"/>
      <c r="BV15" s="9">
        <v>2</v>
      </c>
      <c r="BW15" s="9">
        <v>2</v>
      </c>
      <c r="BX15" s="9">
        <v>2</v>
      </c>
      <c r="BY15" s="9">
        <v>2</v>
      </c>
      <c r="BZ15" s="9">
        <v>1</v>
      </c>
      <c r="CA15" s="9">
        <v>1</v>
      </c>
      <c r="CB15" s="9">
        <v>1</v>
      </c>
      <c r="CC15" s="9">
        <v>2</v>
      </c>
      <c r="CD15" s="9">
        <v>2</v>
      </c>
      <c r="CE15" s="12" t="s">
        <v>374</v>
      </c>
      <c r="CF15" s="9">
        <v>2</v>
      </c>
      <c r="CG15" s="9">
        <v>2</v>
      </c>
      <c r="CH15" s="9">
        <v>2</v>
      </c>
      <c r="CI15" s="9">
        <v>2</v>
      </c>
      <c r="CJ15" s="9">
        <v>1</v>
      </c>
      <c r="CK15" s="9">
        <v>1</v>
      </c>
      <c r="CL15" s="9">
        <v>1</v>
      </c>
      <c r="CM15" s="9">
        <v>2</v>
      </c>
      <c r="CN15" s="9">
        <v>2</v>
      </c>
      <c r="CO15" s="12" t="s">
        <v>374</v>
      </c>
      <c r="CP15" s="9">
        <v>1</v>
      </c>
      <c r="CQ15" s="9">
        <v>1</v>
      </c>
      <c r="CR15" s="9">
        <v>2</v>
      </c>
      <c r="CS15" s="9">
        <v>2</v>
      </c>
      <c r="CT15" s="9">
        <v>2</v>
      </c>
      <c r="CU15" s="9">
        <v>2</v>
      </c>
      <c r="CV15" s="12" t="s">
        <v>374</v>
      </c>
      <c r="CW15" s="9">
        <v>2</v>
      </c>
      <c r="CX15" s="9">
        <v>2</v>
      </c>
      <c r="CY15" s="9">
        <v>2</v>
      </c>
      <c r="CZ15" s="9">
        <v>2</v>
      </c>
      <c r="DA15" s="9">
        <v>2</v>
      </c>
      <c r="DB15" s="9">
        <v>2</v>
      </c>
      <c r="DC15" s="9">
        <v>2</v>
      </c>
      <c r="DD15" s="12" t="s">
        <v>374</v>
      </c>
      <c r="DE15" s="9">
        <v>2</v>
      </c>
      <c r="DF15" s="9">
        <v>2</v>
      </c>
      <c r="DG15" s="9" t="s">
        <v>11</v>
      </c>
      <c r="DH15" s="12" t="s">
        <v>374</v>
      </c>
      <c r="DI15" s="9">
        <v>1</v>
      </c>
      <c r="DJ15" s="9">
        <v>1</v>
      </c>
      <c r="DK15" s="9">
        <v>1</v>
      </c>
      <c r="DL15" s="9">
        <v>1</v>
      </c>
      <c r="DM15" s="9">
        <v>2</v>
      </c>
      <c r="DN15" s="9">
        <v>2</v>
      </c>
      <c r="DO15" s="9">
        <v>2</v>
      </c>
      <c r="DP15" s="12" t="s">
        <v>374</v>
      </c>
      <c r="DQ15" s="9">
        <v>10</v>
      </c>
      <c r="DR15" s="9">
        <v>4</v>
      </c>
      <c r="DS15" s="9">
        <v>0</v>
      </c>
      <c r="DT15" s="9">
        <v>4</v>
      </c>
      <c r="DU15" s="9">
        <v>4</v>
      </c>
      <c r="DV15" s="9">
        <v>0</v>
      </c>
      <c r="DW15" s="9">
        <v>1</v>
      </c>
      <c r="DX15" s="9">
        <v>0</v>
      </c>
      <c r="DY15" s="9">
        <v>0</v>
      </c>
      <c r="DZ15" s="9">
        <v>6</v>
      </c>
      <c r="EA15" s="9">
        <v>1</v>
      </c>
      <c r="EB15" s="9">
        <v>0</v>
      </c>
      <c r="EC15" s="9">
        <v>5</v>
      </c>
      <c r="ED15" s="9">
        <v>4</v>
      </c>
      <c r="EE15" s="9">
        <v>0</v>
      </c>
      <c r="EF15" s="9">
        <v>8</v>
      </c>
      <c r="EG15" s="9">
        <v>5</v>
      </c>
      <c r="EH15" s="9">
        <v>0</v>
      </c>
      <c r="EI15" s="9">
        <v>3</v>
      </c>
      <c r="EJ15" s="9">
        <v>1</v>
      </c>
      <c r="EK15" s="9">
        <v>0</v>
      </c>
      <c r="EL15" s="9">
        <v>5</v>
      </c>
      <c r="EM15" s="9">
        <v>3</v>
      </c>
      <c r="EN15" s="9">
        <v>0</v>
      </c>
      <c r="EO15" s="9">
        <v>2</v>
      </c>
      <c r="EP15" s="9">
        <v>1</v>
      </c>
      <c r="EQ15" s="9">
        <v>0</v>
      </c>
      <c r="ER15" s="9">
        <v>1</v>
      </c>
      <c r="ES15" s="9">
        <v>1</v>
      </c>
      <c r="ET15" s="9">
        <v>0</v>
      </c>
      <c r="EU15" s="9">
        <v>0</v>
      </c>
      <c r="EV15" s="9">
        <v>0</v>
      </c>
      <c r="EW15" s="9">
        <v>0</v>
      </c>
      <c r="EX15" s="9">
        <v>4</v>
      </c>
      <c r="EY15" s="9">
        <v>4</v>
      </c>
      <c r="EZ15" s="9">
        <v>0</v>
      </c>
      <c r="FA15" s="9">
        <v>0</v>
      </c>
      <c r="FB15" s="9">
        <v>0</v>
      </c>
      <c r="FC15" s="9">
        <v>0</v>
      </c>
      <c r="FD15" s="12" t="s">
        <v>374</v>
      </c>
      <c r="FE15" s="9">
        <v>1</v>
      </c>
      <c r="FF15" s="9">
        <v>2</v>
      </c>
      <c r="FG15" s="9">
        <v>1</v>
      </c>
      <c r="FH15" s="9">
        <v>2</v>
      </c>
      <c r="FI15" s="9">
        <v>1</v>
      </c>
      <c r="FJ15" s="9">
        <v>1</v>
      </c>
      <c r="FK15" s="9">
        <v>2</v>
      </c>
      <c r="FL15" s="9">
        <v>1</v>
      </c>
      <c r="FM15" s="9">
        <v>2</v>
      </c>
      <c r="FN15" s="12" t="s">
        <v>374</v>
      </c>
      <c r="FO15" s="9">
        <v>1</v>
      </c>
      <c r="FP15" s="9">
        <v>1</v>
      </c>
      <c r="FQ15" s="9">
        <v>1</v>
      </c>
      <c r="FR15" s="9">
        <v>2</v>
      </c>
      <c r="FS15" s="12" t="s">
        <v>374</v>
      </c>
      <c r="FT15" s="9">
        <v>1</v>
      </c>
      <c r="FU15" s="9">
        <v>1</v>
      </c>
      <c r="FV15" s="9">
        <v>1</v>
      </c>
      <c r="FW15" s="12" t="s">
        <v>1069</v>
      </c>
      <c r="FX15" s="9">
        <v>2</v>
      </c>
      <c r="FY15" s="12" t="s">
        <v>374</v>
      </c>
      <c r="FZ15" s="9">
        <v>1</v>
      </c>
      <c r="GA15" s="12" t="s">
        <v>1069</v>
      </c>
      <c r="GB15" s="9">
        <v>2</v>
      </c>
      <c r="GC15" s="12" t="s">
        <v>374</v>
      </c>
      <c r="GD15" s="9">
        <v>1</v>
      </c>
      <c r="GE15" s="12" t="s">
        <v>1069</v>
      </c>
      <c r="GF15" s="9">
        <v>2</v>
      </c>
      <c r="GG15" s="12" t="s">
        <v>374</v>
      </c>
      <c r="GH15" s="9">
        <v>2</v>
      </c>
      <c r="GI15" s="9">
        <v>2</v>
      </c>
      <c r="GJ15" s="12"/>
      <c r="GK15" s="12"/>
      <c r="GL15" s="9"/>
      <c r="GM15" s="12" t="s">
        <v>382</v>
      </c>
      <c r="GN15" s="9">
        <v>1</v>
      </c>
      <c r="GO15" s="12" t="s">
        <v>1071</v>
      </c>
      <c r="GP15" s="9"/>
      <c r="GQ15" s="12" t="s">
        <v>374</v>
      </c>
      <c r="GR15" s="9">
        <v>1</v>
      </c>
      <c r="GS15" s="12" t="s">
        <v>1071</v>
      </c>
      <c r="GT15" s="9"/>
      <c r="GU15" s="12" t="s">
        <v>374</v>
      </c>
      <c r="GV15" s="9">
        <v>1</v>
      </c>
      <c r="GW15" s="12" t="s">
        <v>1071</v>
      </c>
      <c r="GX15" s="9"/>
      <c r="GY15" s="12" t="s">
        <v>374</v>
      </c>
      <c r="GZ15" s="9">
        <v>1</v>
      </c>
      <c r="HA15" s="12" t="s">
        <v>1071</v>
      </c>
      <c r="HB15" s="9"/>
      <c r="HC15" s="12" t="s">
        <v>374</v>
      </c>
      <c r="HD15" s="9">
        <v>1</v>
      </c>
      <c r="HE15" s="12" t="s">
        <v>1071</v>
      </c>
      <c r="HF15" s="9"/>
      <c r="HG15" s="12" t="s">
        <v>374</v>
      </c>
      <c r="HH15" s="9">
        <v>1</v>
      </c>
      <c r="HI15" s="12" t="s">
        <v>1071</v>
      </c>
      <c r="HJ15" s="9"/>
      <c r="HK15" s="12" t="s">
        <v>374</v>
      </c>
      <c r="HL15" s="9">
        <v>1</v>
      </c>
      <c r="HM15" s="12" t="s">
        <v>1071</v>
      </c>
      <c r="HN15" s="9"/>
      <c r="HO15" s="12" t="s">
        <v>374</v>
      </c>
      <c r="HP15" s="9">
        <v>1</v>
      </c>
      <c r="HQ15" s="12" t="s">
        <v>1071</v>
      </c>
      <c r="HR15" s="9"/>
      <c r="HS15" s="12" t="s">
        <v>374</v>
      </c>
      <c r="HT15" s="9">
        <v>1</v>
      </c>
      <c r="HU15" s="12" t="s">
        <v>1071</v>
      </c>
      <c r="HV15" s="9"/>
      <c r="HW15" s="12" t="s">
        <v>374</v>
      </c>
      <c r="HX15" s="9">
        <v>1</v>
      </c>
      <c r="HY15" s="12" t="s">
        <v>1071</v>
      </c>
      <c r="HZ15" s="9"/>
      <c r="IA15" s="12" t="s">
        <v>374</v>
      </c>
      <c r="IB15" s="9">
        <v>2</v>
      </c>
      <c r="IC15" s="12" t="s">
        <v>374</v>
      </c>
      <c r="ID15" s="9">
        <v>3</v>
      </c>
      <c r="IE15" s="12" t="s">
        <v>374</v>
      </c>
      <c r="IF15" s="9">
        <v>1</v>
      </c>
      <c r="IG15" s="12" t="s">
        <v>1071</v>
      </c>
      <c r="IH15" s="9"/>
      <c r="II15" s="12" t="s">
        <v>374</v>
      </c>
      <c r="IJ15" s="9">
        <v>2</v>
      </c>
      <c r="IK15" s="12" t="s">
        <v>374</v>
      </c>
      <c r="IL15" s="12" t="s">
        <v>374</v>
      </c>
      <c r="IM15" s="9"/>
      <c r="IN15" s="12" t="s">
        <v>374</v>
      </c>
      <c r="IO15" s="9">
        <v>2</v>
      </c>
      <c r="IP15" s="9" t="s">
        <v>374</v>
      </c>
      <c r="IQ15" s="9" t="s">
        <v>374</v>
      </c>
      <c r="IR15" s="9" t="s">
        <v>374</v>
      </c>
      <c r="IS15" s="9">
        <v>2</v>
      </c>
      <c r="IT15" s="9"/>
      <c r="IU15" s="9" t="s">
        <v>382</v>
      </c>
      <c r="IV15" s="9" t="s">
        <v>382</v>
      </c>
      <c r="IW15" s="9" t="s">
        <v>382</v>
      </c>
      <c r="IX15" s="9"/>
      <c r="IY15" s="9"/>
      <c r="IZ15" s="9"/>
      <c r="JA15" s="9"/>
      <c r="JB15" s="9"/>
      <c r="JC15" s="9"/>
      <c r="JD15" s="9"/>
      <c r="JE15" s="9"/>
      <c r="JF15" s="9" t="s">
        <v>382</v>
      </c>
      <c r="JG15" s="9" t="s">
        <v>382</v>
      </c>
      <c r="JH15" s="9" t="s">
        <v>14</v>
      </c>
      <c r="JI15" s="9">
        <v>1</v>
      </c>
      <c r="JJ15" s="9">
        <v>1</v>
      </c>
      <c r="JK15" s="9">
        <v>1</v>
      </c>
      <c r="JL15" s="9">
        <v>1</v>
      </c>
      <c r="JM15" s="9">
        <v>1</v>
      </c>
      <c r="JN15" s="9">
        <v>1</v>
      </c>
      <c r="JO15" s="9">
        <v>1</v>
      </c>
      <c r="JP15" s="9">
        <v>1</v>
      </c>
      <c r="JQ15" s="9">
        <v>1</v>
      </c>
      <c r="JR15" s="9">
        <v>1</v>
      </c>
      <c r="JS15" s="9">
        <v>1</v>
      </c>
      <c r="JT15" s="9">
        <v>1</v>
      </c>
      <c r="JU15" s="9">
        <v>1</v>
      </c>
      <c r="JV15" s="9">
        <v>1</v>
      </c>
      <c r="JW15" s="9">
        <v>1</v>
      </c>
      <c r="JX15" s="9">
        <v>1</v>
      </c>
      <c r="JY15" s="9">
        <v>1</v>
      </c>
      <c r="JZ15" s="9">
        <v>1</v>
      </c>
      <c r="KA15" s="9">
        <v>2</v>
      </c>
      <c r="KB15" s="10" t="s">
        <v>374</v>
      </c>
      <c r="KC15" s="20">
        <v>23</v>
      </c>
      <c r="KD15" s="9">
        <v>0</v>
      </c>
      <c r="KE15" s="9">
        <v>0</v>
      </c>
      <c r="KF15" s="9">
        <v>0</v>
      </c>
      <c r="KG15" s="9">
        <v>0</v>
      </c>
      <c r="KH15" s="9">
        <v>4</v>
      </c>
      <c r="KI15" s="9">
        <v>0</v>
      </c>
      <c r="KJ15" s="12" t="s">
        <v>1392</v>
      </c>
      <c r="KK15" s="12" t="s">
        <v>1044</v>
      </c>
    </row>
    <row r="16" spans="1:297" ht="90" x14ac:dyDescent="0.25">
      <c r="A16" s="11" t="s">
        <v>1</v>
      </c>
      <c r="B16" s="10" t="s">
        <v>2</v>
      </c>
      <c r="C16" s="9" t="s">
        <v>16</v>
      </c>
      <c r="D16" s="12" t="s">
        <v>317</v>
      </c>
      <c r="E16" s="9">
        <v>1</v>
      </c>
      <c r="F16" s="9">
        <v>1</v>
      </c>
      <c r="G16" s="9">
        <v>1</v>
      </c>
      <c r="H16" s="9">
        <v>1</v>
      </c>
      <c r="I16" s="9">
        <v>1</v>
      </c>
      <c r="J16" s="9">
        <v>1</v>
      </c>
      <c r="K16" s="9">
        <v>2</v>
      </c>
      <c r="L16" s="12" t="str">
        <f>IF(K16=1,"",IF(K16=2,"NA",""))</f>
        <v>NA</v>
      </c>
      <c r="M16" s="12" t="s">
        <v>318</v>
      </c>
      <c r="N16" s="9">
        <v>1</v>
      </c>
      <c r="O16" s="9">
        <v>2</v>
      </c>
      <c r="P16" s="9"/>
      <c r="Q16" s="12" t="s">
        <v>319</v>
      </c>
      <c r="R16" s="18">
        <v>2</v>
      </c>
      <c r="S16" s="18">
        <v>1</v>
      </c>
      <c r="T16" s="17"/>
      <c r="U16" s="17" t="s">
        <v>320</v>
      </c>
      <c r="V16" s="18">
        <v>2</v>
      </c>
      <c r="W16" s="18">
        <v>1</v>
      </c>
      <c r="X16" s="17"/>
      <c r="Y16" s="17" t="s">
        <v>321</v>
      </c>
      <c r="Z16" s="18">
        <v>2</v>
      </c>
      <c r="AA16" s="18">
        <v>4</v>
      </c>
      <c r="AB16" s="17" t="s">
        <v>322</v>
      </c>
      <c r="AC16" s="17" t="s">
        <v>323</v>
      </c>
      <c r="AD16" s="18">
        <v>1</v>
      </c>
      <c r="AE16" s="18">
        <v>4</v>
      </c>
      <c r="AF16" s="17" t="s">
        <v>324</v>
      </c>
      <c r="AG16" s="9">
        <v>1</v>
      </c>
      <c r="AH16" s="12" t="str">
        <f>IF(AG16=2,"",IF(AG16=1,"NA",""))</f>
        <v>NA</v>
      </c>
      <c r="AI16" s="9">
        <v>1</v>
      </c>
      <c r="AJ16" s="9">
        <v>1</v>
      </c>
      <c r="AK16" s="9">
        <v>1</v>
      </c>
      <c r="AL16" s="9">
        <v>1</v>
      </c>
      <c r="AM16" s="9">
        <v>1</v>
      </c>
      <c r="AN16" s="9">
        <v>1</v>
      </c>
      <c r="AO16" s="9">
        <v>1</v>
      </c>
      <c r="AP16" s="9">
        <v>1</v>
      </c>
      <c r="AQ16" s="12" t="s">
        <v>325</v>
      </c>
      <c r="AR16" s="12" t="str">
        <f>IF(AP16=1,"NA","")</f>
        <v>NA</v>
      </c>
      <c r="AS16" s="9">
        <v>4</v>
      </c>
      <c r="AT16" s="12" t="str">
        <f>IF(OR(AS16=1,AS16=2,AS16=3,AS16=4),"NA","")</f>
        <v>NA</v>
      </c>
      <c r="AU16" s="9">
        <v>4</v>
      </c>
      <c r="AV16" s="12" t="str">
        <f>IF(OR(AU16=1,AU16=2,AU16=3,AU16=4),"NA","")</f>
        <v>NA</v>
      </c>
      <c r="AW16" s="9">
        <v>2</v>
      </c>
      <c r="AX16" s="12"/>
      <c r="AY16" s="9"/>
      <c r="AZ16" s="9"/>
      <c r="BA16" s="12"/>
      <c r="BB16" s="12"/>
      <c r="BC16" s="9">
        <v>1</v>
      </c>
      <c r="BD16" s="12" t="s">
        <v>326</v>
      </c>
      <c r="BE16" s="9">
        <v>2</v>
      </c>
      <c r="BF16" s="9">
        <v>4</v>
      </c>
      <c r="BG16" s="12"/>
      <c r="BH16" s="12" t="s">
        <v>37</v>
      </c>
      <c r="BI16" s="9">
        <v>2</v>
      </c>
      <c r="BJ16" s="12"/>
      <c r="BK16" s="9"/>
      <c r="BL16" s="9"/>
      <c r="BM16" s="12"/>
      <c r="BN16" s="12"/>
      <c r="BO16" s="9">
        <v>2</v>
      </c>
      <c r="BP16" s="10"/>
      <c r="BQ16" s="10"/>
      <c r="BR16" s="10"/>
      <c r="BS16" s="10"/>
      <c r="BT16" s="10"/>
      <c r="BU16" s="10"/>
      <c r="BV16" s="9">
        <v>2</v>
      </c>
      <c r="BW16" s="9">
        <v>2</v>
      </c>
      <c r="BX16" s="9">
        <v>2</v>
      </c>
      <c r="BY16" s="9">
        <v>2</v>
      </c>
      <c r="BZ16" s="9">
        <v>1</v>
      </c>
      <c r="CA16" s="9">
        <v>1</v>
      </c>
      <c r="CB16" s="9">
        <v>2</v>
      </c>
      <c r="CC16" s="9">
        <v>2</v>
      </c>
      <c r="CD16" s="9">
        <v>2</v>
      </c>
      <c r="CE16" s="12" t="str">
        <f>IF(CD16=1,"",IF(CD16=2,"NA",""))</f>
        <v>NA</v>
      </c>
      <c r="CF16" s="9">
        <v>2</v>
      </c>
      <c r="CG16" s="9">
        <v>2</v>
      </c>
      <c r="CH16" s="9">
        <v>2</v>
      </c>
      <c r="CI16" s="9">
        <v>2</v>
      </c>
      <c r="CJ16" s="9">
        <v>1</v>
      </c>
      <c r="CK16" s="9">
        <v>1</v>
      </c>
      <c r="CL16" s="9">
        <v>2</v>
      </c>
      <c r="CM16" s="9">
        <v>2</v>
      </c>
      <c r="CN16" s="9">
        <v>2</v>
      </c>
      <c r="CO16" s="12" t="str">
        <f>IF(CN16=1,"",IF(CN16=2,"NA",""))</f>
        <v>NA</v>
      </c>
      <c r="CP16" s="9">
        <v>1</v>
      </c>
      <c r="CQ16" s="9">
        <v>1</v>
      </c>
      <c r="CR16" s="9">
        <v>1</v>
      </c>
      <c r="CS16" s="9">
        <v>1</v>
      </c>
      <c r="CT16" s="9">
        <v>1</v>
      </c>
      <c r="CU16" s="9">
        <v>2</v>
      </c>
      <c r="CV16" s="12" t="str">
        <f>IF(CU16=1,"",IF(CU16=2,"NA",""))</f>
        <v>NA</v>
      </c>
      <c r="CW16" s="9">
        <v>1</v>
      </c>
      <c r="CX16" s="9">
        <v>1</v>
      </c>
      <c r="CY16" s="9">
        <v>1</v>
      </c>
      <c r="CZ16" s="9">
        <v>2</v>
      </c>
      <c r="DA16" s="9">
        <v>2</v>
      </c>
      <c r="DB16" s="9">
        <v>2</v>
      </c>
      <c r="DC16" s="9">
        <v>2</v>
      </c>
      <c r="DD16" s="12" t="str">
        <f>IF(DC16=1,"",IF(DC16=2,"NA",""))</f>
        <v>NA</v>
      </c>
      <c r="DE16" s="9">
        <v>1</v>
      </c>
      <c r="DF16" s="9">
        <v>1</v>
      </c>
      <c r="DG16" s="9" t="s">
        <v>12</v>
      </c>
      <c r="DH16" s="12" t="str">
        <f>IF(OR(DG16="a",DG16="b",DG16="c",DG16="d",DG16="e"),"NA","")</f>
        <v>NA</v>
      </c>
      <c r="DI16" s="9">
        <v>1</v>
      </c>
      <c r="DJ16" s="9">
        <v>1</v>
      </c>
      <c r="DK16" s="9">
        <v>1</v>
      </c>
      <c r="DL16" s="9">
        <v>1</v>
      </c>
      <c r="DM16" s="9">
        <v>2</v>
      </c>
      <c r="DN16" s="9">
        <v>1</v>
      </c>
      <c r="DO16" s="9">
        <v>2</v>
      </c>
      <c r="DP16" s="12" t="str">
        <f>IF(DO16=1,"",IF(DO16=2,"NA",""))</f>
        <v>NA</v>
      </c>
      <c r="DQ16" s="9">
        <v>0</v>
      </c>
      <c r="DR16" s="9">
        <v>0</v>
      </c>
      <c r="DS16" s="9">
        <v>0</v>
      </c>
      <c r="DT16" s="9">
        <v>93</v>
      </c>
      <c r="DU16" s="9">
        <v>39</v>
      </c>
      <c r="DV16" s="9">
        <v>0</v>
      </c>
      <c r="DW16" s="9">
        <v>5</v>
      </c>
      <c r="DX16" s="9">
        <v>3</v>
      </c>
      <c r="DY16" s="9">
        <v>0</v>
      </c>
      <c r="DZ16" s="9">
        <v>17</v>
      </c>
      <c r="EA16" s="9">
        <v>17</v>
      </c>
      <c r="EB16" s="9">
        <v>0</v>
      </c>
      <c r="EC16" s="9">
        <v>8</v>
      </c>
      <c r="ED16" s="9">
        <v>2</v>
      </c>
      <c r="EE16" s="9">
        <v>0</v>
      </c>
      <c r="EF16" s="9">
        <v>44</v>
      </c>
      <c r="EG16" s="9">
        <v>28</v>
      </c>
      <c r="EH16" s="9">
        <v>0</v>
      </c>
      <c r="EI16" s="9">
        <v>4</v>
      </c>
      <c r="EJ16" s="9">
        <v>2</v>
      </c>
      <c r="EK16" s="9">
        <v>0</v>
      </c>
      <c r="EL16" s="9">
        <v>11</v>
      </c>
      <c r="EM16" s="9">
        <v>5</v>
      </c>
      <c r="EN16" s="9">
        <v>0</v>
      </c>
      <c r="EO16" s="9">
        <v>4</v>
      </c>
      <c r="EP16" s="9">
        <v>5</v>
      </c>
      <c r="EQ16" s="9">
        <v>0</v>
      </c>
      <c r="ER16" s="9">
        <v>8</v>
      </c>
      <c r="ES16" s="9">
        <v>8</v>
      </c>
      <c r="ET16" s="9">
        <v>0</v>
      </c>
      <c r="EU16" s="9">
        <v>1</v>
      </c>
      <c r="EV16" s="9">
        <v>1</v>
      </c>
      <c r="EW16" s="9">
        <v>0</v>
      </c>
      <c r="EX16" s="9">
        <v>5</v>
      </c>
      <c r="EY16" s="9">
        <v>2</v>
      </c>
      <c r="EZ16" s="9">
        <v>0</v>
      </c>
      <c r="FA16" s="9">
        <v>0</v>
      </c>
      <c r="FB16" s="9">
        <f>IF(FA16&gt;0,"",0)</f>
        <v>0</v>
      </c>
      <c r="FC16" s="9">
        <v>0</v>
      </c>
      <c r="FD16" s="12" t="str">
        <f>IF(OR(FA16&gt;0,FC16&gt;0),"","NA")</f>
        <v>NA</v>
      </c>
      <c r="FE16" s="9">
        <v>1</v>
      </c>
      <c r="FF16" s="9">
        <v>1</v>
      </c>
      <c r="FG16" s="9">
        <v>1</v>
      </c>
      <c r="FH16" s="9">
        <v>2</v>
      </c>
      <c r="FI16" s="9">
        <v>1</v>
      </c>
      <c r="FJ16" s="9">
        <v>1</v>
      </c>
      <c r="FK16" s="9">
        <v>2</v>
      </c>
      <c r="FL16" s="9">
        <v>1</v>
      </c>
      <c r="FM16" s="9">
        <v>2</v>
      </c>
      <c r="FN16" s="12" t="str">
        <f>IF(FM16=1,"",IF(FM16=2,"NA",""))</f>
        <v>NA</v>
      </c>
      <c r="FO16" s="9">
        <v>1</v>
      </c>
      <c r="FP16" s="9">
        <v>1</v>
      </c>
      <c r="FQ16" s="9">
        <v>1</v>
      </c>
      <c r="FR16" s="9">
        <v>2</v>
      </c>
      <c r="FS16" s="12" t="str">
        <f>IF(FR16=1,"",IF(FR16=2,"NA",""))</f>
        <v>NA</v>
      </c>
      <c r="FT16" s="9">
        <v>1</v>
      </c>
      <c r="FU16" s="9">
        <v>1</v>
      </c>
      <c r="FV16" s="9">
        <v>1</v>
      </c>
      <c r="FW16" s="12" t="s">
        <v>327</v>
      </c>
      <c r="FX16" s="9">
        <v>1</v>
      </c>
      <c r="FY16" s="12" t="str">
        <f>IF(OR(FX16=1,FX16=2,FX16=3,FX16=4),"NA","")</f>
        <v>NA</v>
      </c>
      <c r="FZ16" s="9">
        <v>1</v>
      </c>
      <c r="GA16" s="12" t="s">
        <v>328</v>
      </c>
      <c r="GB16" s="9">
        <v>1</v>
      </c>
      <c r="GC16" s="12" t="str">
        <f>IF(OR(GB16=1,GB16=2,GB16=3,GB16=4),"NA","")</f>
        <v>NA</v>
      </c>
      <c r="GD16" s="9">
        <v>1</v>
      </c>
      <c r="GE16" s="12" t="s">
        <v>329</v>
      </c>
      <c r="GF16" s="9">
        <v>1</v>
      </c>
      <c r="GG16" s="12" t="str">
        <f>IF(OR(GF16=1,GF16=2,GF16=3,GF16=4),"NA","")</f>
        <v>NA</v>
      </c>
      <c r="GH16" s="9">
        <v>2</v>
      </c>
      <c r="GI16" s="9">
        <v>2</v>
      </c>
      <c r="GJ16" s="12"/>
      <c r="GK16" s="12"/>
      <c r="GL16" s="9"/>
      <c r="GM16" s="12" t="str">
        <f>IF(OR(GL16=1,GL16=2,GL16=3,GL16=4),"NA","")</f>
        <v/>
      </c>
      <c r="GN16" s="9">
        <v>1</v>
      </c>
      <c r="GO16" s="12" t="s">
        <v>330</v>
      </c>
      <c r="GP16" s="9"/>
      <c r="GQ16" s="12" t="str">
        <f>IF(GP16=5,"","NA")</f>
        <v>NA</v>
      </c>
      <c r="GR16" s="9">
        <v>1</v>
      </c>
      <c r="GS16" s="12" t="s">
        <v>330</v>
      </c>
      <c r="GT16" s="9"/>
      <c r="GU16" s="12" t="str">
        <f>IF(GT16=5,"","NA")</f>
        <v>NA</v>
      </c>
      <c r="GV16" s="9">
        <v>1</v>
      </c>
      <c r="GW16" s="12" t="s">
        <v>330</v>
      </c>
      <c r="GX16" s="9"/>
      <c r="GY16" s="12" t="str">
        <f>IF(GX16=5,"","NA")</f>
        <v>NA</v>
      </c>
      <c r="GZ16" s="9">
        <v>1</v>
      </c>
      <c r="HA16" s="12" t="s">
        <v>330</v>
      </c>
      <c r="HB16" s="9"/>
      <c r="HC16" s="12" t="str">
        <f>IF(HB16=5,"","NA")</f>
        <v>NA</v>
      </c>
      <c r="HD16" s="9">
        <v>1</v>
      </c>
      <c r="HE16" s="12" t="s">
        <v>330</v>
      </c>
      <c r="HF16" s="9"/>
      <c r="HG16" s="12" t="str">
        <f>IF(HF16=5,"","NA")</f>
        <v>NA</v>
      </c>
      <c r="HH16" s="9">
        <v>1</v>
      </c>
      <c r="HI16" s="12" t="s">
        <v>330</v>
      </c>
      <c r="HJ16" s="9"/>
      <c r="HK16" s="12" t="str">
        <f>IF(HJ16=5,"","NA")</f>
        <v>NA</v>
      </c>
      <c r="HL16" s="9">
        <v>1</v>
      </c>
      <c r="HM16" s="12" t="s">
        <v>330</v>
      </c>
      <c r="HN16" s="9"/>
      <c r="HO16" s="12" t="str">
        <f>IF(HN16=5,"","NA")</f>
        <v>NA</v>
      </c>
      <c r="HP16" s="9">
        <v>1</v>
      </c>
      <c r="HQ16" s="12" t="s">
        <v>330</v>
      </c>
      <c r="HR16" s="9"/>
      <c r="HS16" s="12" t="str">
        <f>IF(HR16=5,"","NA")</f>
        <v>NA</v>
      </c>
      <c r="HT16" s="9">
        <v>1</v>
      </c>
      <c r="HU16" s="12" t="s">
        <v>330</v>
      </c>
      <c r="HV16" s="9"/>
      <c r="HW16" s="12" t="str">
        <f>IF(HV16=5,"","NA")</f>
        <v>NA</v>
      </c>
      <c r="HX16" s="9">
        <v>1</v>
      </c>
      <c r="HY16" s="12" t="s">
        <v>330</v>
      </c>
      <c r="HZ16" s="9"/>
      <c r="IA16" s="12" t="str">
        <f>IF(HZ16=5,"","NA")</f>
        <v>NA</v>
      </c>
      <c r="IB16" s="9">
        <v>1</v>
      </c>
      <c r="IC16" s="12" t="s">
        <v>330</v>
      </c>
      <c r="ID16" s="9"/>
      <c r="IE16" s="12" t="str">
        <f>IF(ID16=5,"","NA")</f>
        <v>NA</v>
      </c>
      <c r="IF16" s="9">
        <v>1</v>
      </c>
      <c r="IG16" s="12" t="s">
        <v>330</v>
      </c>
      <c r="IH16" s="9"/>
      <c r="II16" s="12" t="str">
        <f>IF(IH16=5,"","NA")</f>
        <v>NA</v>
      </c>
      <c r="IJ16" s="9">
        <v>2</v>
      </c>
      <c r="IK16" s="12" t="str">
        <f>IF(IJ16=2,"NA","")</f>
        <v>NA</v>
      </c>
      <c r="IL16" s="12" t="str">
        <f>IF(IJ16=2,"NA","")</f>
        <v>NA</v>
      </c>
      <c r="IM16" s="9"/>
      <c r="IN16" s="12" t="str">
        <f>IF(IM16=5,"","NA")</f>
        <v>NA</v>
      </c>
      <c r="IO16" s="9">
        <v>2</v>
      </c>
      <c r="IP16" s="9" t="str">
        <f>IF($IO16=1,"",IF($IO16=2,"NA",""))</f>
        <v>NA</v>
      </c>
      <c r="IQ16" s="9" t="str">
        <f>IF($IO16=1,"",IF($IO16=2,"NA",""))</f>
        <v>NA</v>
      </c>
      <c r="IR16" s="9" t="str">
        <f>IF($IO16=1,"",IF($IO16=2,"NA",""))</f>
        <v>NA</v>
      </c>
      <c r="IS16" s="9">
        <v>1</v>
      </c>
      <c r="IT16" s="9">
        <v>1</v>
      </c>
      <c r="IU16" s="9" t="s">
        <v>331</v>
      </c>
      <c r="IV16" s="9">
        <f>IF(IT16=1,2,IF(IT16=2,1,""))</f>
        <v>2</v>
      </c>
      <c r="IW16" s="9" t="str">
        <f>IF(IV16=1,"",IF(IV16=2,"NA",""))</f>
        <v>NA</v>
      </c>
      <c r="IX16" s="9">
        <v>1</v>
      </c>
      <c r="IY16" s="9">
        <v>1</v>
      </c>
      <c r="IZ16" s="9">
        <v>2</v>
      </c>
      <c r="JA16" s="9">
        <v>2</v>
      </c>
      <c r="JB16" s="9">
        <v>2</v>
      </c>
      <c r="JC16" s="9">
        <v>1</v>
      </c>
      <c r="JD16" s="9">
        <v>1</v>
      </c>
      <c r="JE16" s="9">
        <v>2</v>
      </c>
      <c r="JF16" s="9" t="str">
        <f>IF(JE16=1,"",IF(JE16=2,"NA",""))</f>
        <v>NA</v>
      </c>
      <c r="JG16" s="9" t="str">
        <f>IF(IX16=1,"NA","")</f>
        <v>NA</v>
      </c>
      <c r="JH16" s="9"/>
      <c r="JI16" s="9">
        <v>1</v>
      </c>
      <c r="JJ16" s="9">
        <v>1</v>
      </c>
      <c r="JK16" s="9">
        <v>1</v>
      </c>
      <c r="JL16" s="9">
        <v>1</v>
      </c>
      <c r="JM16" s="9">
        <v>1</v>
      </c>
      <c r="JN16" s="9">
        <v>1</v>
      </c>
      <c r="JO16" s="9">
        <v>1</v>
      </c>
      <c r="JP16" s="9">
        <v>1</v>
      </c>
      <c r="JQ16" s="9">
        <v>1</v>
      </c>
      <c r="JR16" s="9">
        <v>1</v>
      </c>
      <c r="JS16" s="9">
        <v>1</v>
      </c>
      <c r="JT16" s="9">
        <v>1</v>
      </c>
      <c r="JU16" s="9">
        <v>1</v>
      </c>
      <c r="JV16" s="9">
        <v>1</v>
      </c>
      <c r="JW16" s="9">
        <v>1</v>
      </c>
      <c r="JX16" s="9">
        <v>1</v>
      </c>
      <c r="JY16" s="9">
        <v>1</v>
      </c>
      <c r="JZ16" s="9">
        <v>1</v>
      </c>
      <c r="KA16" s="9">
        <v>2</v>
      </c>
      <c r="KB16" s="10" t="str">
        <f>IF(KA16=1,"",IF(KA16=2,"NA",""))</f>
        <v>NA</v>
      </c>
      <c r="KC16" s="9">
        <v>44</v>
      </c>
      <c r="KD16" s="9">
        <v>33</v>
      </c>
      <c r="KE16" s="9">
        <v>0</v>
      </c>
      <c r="KF16" s="9">
        <v>0</v>
      </c>
      <c r="KG16" s="9">
        <v>0</v>
      </c>
      <c r="KH16" s="9">
        <v>0</v>
      </c>
      <c r="KI16" s="9">
        <v>2</v>
      </c>
      <c r="KJ16" s="12" t="s">
        <v>332</v>
      </c>
      <c r="KK16" s="12"/>
    </row>
    <row r="17" spans="1:297" ht="300" x14ac:dyDescent="0.25">
      <c r="A17" s="11" t="s">
        <v>631</v>
      </c>
      <c r="B17" s="10" t="s">
        <v>632</v>
      </c>
      <c r="C17" s="9" t="s">
        <v>11</v>
      </c>
      <c r="D17" s="12" t="s">
        <v>374</v>
      </c>
      <c r="E17" s="9"/>
      <c r="F17" s="9"/>
      <c r="G17" s="9"/>
      <c r="H17" s="9"/>
      <c r="I17" s="9"/>
      <c r="J17" s="9"/>
      <c r="K17" s="9"/>
      <c r="L17" s="12" t="s">
        <v>382</v>
      </c>
      <c r="M17" s="12" t="s">
        <v>645</v>
      </c>
      <c r="N17" s="9">
        <v>3</v>
      </c>
      <c r="O17" s="9">
        <v>1</v>
      </c>
      <c r="P17" s="9" t="s">
        <v>646</v>
      </c>
      <c r="Q17" s="12" t="s">
        <v>647</v>
      </c>
      <c r="R17" s="18">
        <v>3</v>
      </c>
      <c r="S17" s="18">
        <v>1</v>
      </c>
      <c r="T17" s="17" t="s">
        <v>646</v>
      </c>
      <c r="U17" s="17" t="s">
        <v>648</v>
      </c>
      <c r="V17" s="18">
        <v>3</v>
      </c>
      <c r="W17" s="18">
        <v>1</v>
      </c>
      <c r="X17" s="17" t="s">
        <v>649</v>
      </c>
      <c r="Y17" s="17" t="s">
        <v>650</v>
      </c>
      <c r="Z17" s="18">
        <v>3</v>
      </c>
      <c r="AA17" s="18">
        <v>1</v>
      </c>
      <c r="AB17" s="17" t="s">
        <v>651</v>
      </c>
      <c r="AC17" s="17" t="s">
        <v>652</v>
      </c>
      <c r="AD17" s="18">
        <v>1</v>
      </c>
      <c r="AE17" s="18">
        <v>1</v>
      </c>
      <c r="AF17" s="17" t="s">
        <v>653</v>
      </c>
      <c r="AG17" s="9">
        <v>1</v>
      </c>
      <c r="AH17" s="12" t="s">
        <v>374</v>
      </c>
      <c r="AI17" s="9">
        <v>1</v>
      </c>
      <c r="AJ17" s="9">
        <v>1</v>
      </c>
      <c r="AK17" s="9">
        <v>1</v>
      </c>
      <c r="AL17" s="9">
        <v>1</v>
      </c>
      <c r="AM17" s="9">
        <v>1</v>
      </c>
      <c r="AN17" s="9">
        <v>1</v>
      </c>
      <c r="AO17" s="9">
        <v>1</v>
      </c>
      <c r="AP17" s="9">
        <v>1</v>
      </c>
      <c r="AQ17" s="12" t="s">
        <v>633</v>
      </c>
      <c r="AR17" s="12" t="s">
        <v>374</v>
      </c>
      <c r="AS17" s="9">
        <v>2</v>
      </c>
      <c r="AT17" s="12" t="s">
        <v>374</v>
      </c>
      <c r="AU17" s="9">
        <v>2</v>
      </c>
      <c r="AV17" s="12" t="s">
        <v>374</v>
      </c>
      <c r="AW17" s="9">
        <v>2</v>
      </c>
      <c r="AX17" s="12"/>
      <c r="AY17" s="9"/>
      <c r="AZ17" s="9"/>
      <c r="BA17" s="12"/>
      <c r="BB17" s="12"/>
      <c r="BC17" s="9">
        <v>1</v>
      </c>
      <c r="BD17" s="12" t="s">
        <v>661</v>
      </c>
      <c r="BE17" s="9">
        <v>1</v>
      </c>
      <c r="BF17" s="9">
        <v>4</v>
      </c>
      <c r="BG17" s="12"/>
      <c r="BH17" s="12" t="s">
        <v>660</v>
      </c>
      <c r="BI17" s="9">
        <v>1</v>
      </c>
      <c r="BJ17" s="12" t="s">
        <v>662</v>
      </c>
      <c r="BK17" s="9">
        <v>1</v>
      </c>
      <c r="BL17" s="9">
        <v>4</v>
      </c>
      <c r="BM17" s="12"/>
      <c r="BN17" s="12" t="s">
        <v>660</v>
      </c>
      <c r="BO17" s="9">
        <v>2</v>
      </c>
      <c r="BP17" s="10"/>
      <c r="BQ17" s="10"/>
      <c r="BR17" s="10"/>
      <c r="BS17" s="10"/>
      <c r="BT17" s="10"/>
      <c r="BU17" s="10"/>
      <c r="BV17" s="9">
        <v>2</v>
      </c>
      <c r="BW17" s="9">
        <v>2</v>
      </c>
      <c r="BX17" s="9">
        <v>2</v>
      </c>
      <c r="BY17" s="9">
        <v>2</v>
      </c>
      <c r="BZ17" s="9">
        <v>1</v>
      </c>
      <c r="CA17" s="9">
        <v>2</v>
      </c>
      <c r="CB17" s="9">
        <v>2</v>
      </c>
      <c r="CC17" s="9">
        <v>2</v>
      </c>
      <c r="CD17" s="9">
        <v>2</v>
      </c>
      <c r="CE17" s="12" t="s">
        <v>374</v>
      </c>
      <c r="CF17" s="9">
        <v>2</v>
      </c>
      <c r="CG17" s="9">
        <v>2</v>
      </c>
      <c r="CH17" s="9">
        <v>2</v>
      </c>
      <c r="CI17" s="9">
        <v>2</v>
      </c>
      <c r="CJ17" s="9">
        <v>1</v>
      </c>
      <c r="CK17" s="9">
        <v>2</v>
      </c>
      <c r="CL17" s="9">
        <v>2</v>
      </c>
      <c r="CM17" s="9">
        <v>2</v>
      </c>
      <c r="CN17" s="9">
        <v>2</v>
      </c>
      <c r="CO17" s="12" t="s">
        <v>374</v>
      </c>
      <c r="CP17" s="9">
        <v>1</v>
      </c>
      <c r="CQ17" s="9">
        <v>1</v>
      </c>
      <c r="CR17" s="9">
        <v>1</v>
      </c>
      <c r="CS17" s="9">
        <v>1</v>
      </c>
      <c r="CT17" s="9">
        <v>1</v>
      </c>
      <c r="CU17" s="9">
        <v>2</v>
      </c>
      <c r="CV17" s="12" t="s">
        <v>374</v>
      </c>
      <c r="CW17" s="9">
        <v>1</v>
      </c>
      <c r="CX17" s="9">
        <v>2</v>
      </c>
      <c r="CY17" s="9">
        <v>1</v>
      </c>
      <c r="CZ17" s="9">
        <v>1</v>
      </c>
      <c r="DA17" s="9">
        <v>2</v>
      </c>
      <c r="DB17" s="9">
        <v>1</v>
      </c>
      <c r="DC17" s="9">
        <v>2</v>
      </c>
      <c r="DD17" s="12" t="s">
        <v>374</v>
      </c>
      <c r="DE17" s="9">
        <v>1</v>
      </c>
      <c r="DF17" s="9">
        <v>1</v>
      </c>
      <c r="DG17" s="9" t="s">
        <v>11</v>
      </c>
      <c r="DH17" s="12" t="s">
        <v>374</v>
      </c>
      <c r="DI17" s="9">
        <v>1</v>
      </c>
      <c r="DJ17" s="9">
        <v>1</v>
      </c>
      <c r="DK17" s="9">
        <v>1</v>
      </c>
      <c r="DL17" s="9">
        <v>1</v>
      </c>
      <c r="DM17" s="9">
        <v>2</v>
      </c>
      <c r="DN17" s="9">
        <v>2</v>
      </c>
      <c r="DO17" s="9">
        <v>2</v>
      </c>
      <c r="DP17" s="12" t="s">
        <v>374</v>
      </c>
      <c r="DQ17" s="9">
        <v>1</v>
      </c>
      <c r="DR17" s="9">
        <v>1</v>
      </c>
      <c r="DS17" s="9">
        <v>0</v>
      </c>
      <c r="DT17" s="9">
        <v>3</v>
      </c>
      <c r="DU17" s="9">
        <v>3</v>
      </c>
      <c r="DV17" s="9">
        <v>0</v>
      </c>
      <c r="DW17" s="9">
        <v>1</v>
      </c>
      <c r="DX17" s="9">
        <v>1</v>
      </c>
      <c r="DY17" s="9">
        <v>0</v>
      </c>
      <c r="DZ17" s="9">
        <v>6</v>
      </c>
      <c r="EA17" s="9">
        <v>6</v>
      </c>
      <c r="EB17" s="9">
        <v>0</v>
      </c>
      <c r="EC17" s="9">
        <v>1</v>
      </c>
      <c r="ED17" s="9">
        <v>1</v>
      </c>
      <c r="EE17" s="9">
        <v>0</v>
      </c>
      <c r="EF17" s="9">
        <v>3</v>
      </c>
      <c r="EG17" s="9">
        <v>3</v>
      </c>
      <c r="EH17" s="9">
        <v>0</v>
      </c>
      <c r="EI17" s="9">
        <v>1</v>
      </c>
      <c r="EJ17" s="9">
        <v>1</v>
      </c>
      <c r="EK17" s="9">
        <v>0</v>
      </c>
      <c r="EL17" s="9">
        <v>1</v>
      </c>
      <c r="EM17" s="9">
        <v>1</v>
      </c>
      <c r="EN17" s="9">
        <v>0</v>
      </c>
      <c r="EO17" s="9">
        <v>1</v>
      </c>
      <c r="EP17" s="9">
        <v>1</v>
      </c>
      <c r="EQ17" s="9">
        <v>0</v>
      </c>
      <c r="ER17" s="9">
        <v>1</v>
      </c>
      <c r="ES17" s="9">
        <v>1</v>
      </c>
      <c r="ET17" s="9">
        <v>0</v>
      </c>
      <c r="EU17" s="9">
        <v>1</v>
      </c>
      <c r="EV17" s="9">
        <v>0</v>
      </c>
      <c r="EW17" s="9">
        <v>0</v>
      </c>
      <c r="EX17" s="9">
        <v>1</v>
      </c>
      <c r="EY17" s="9">
        <v>1</v>
      </c>
      <c r="EZ17" s="9">
        <v>0</v>
      </c>
      <c r="FA17" s="9">
        <v>0</v>
      </c>
      <c r="FB17" s="9">
        <v>0</v>
      </c>
      <c r="FC17" s="9">
        <v>2</v>
      </c>
      <c r="FD17" s="12" t="s">
        <v>665</v>
      </c>
      <c r="FE17" s="9">
        <v>1</v>
      </c>
      <c r="FF17" s="9">
        <v>1</v>
      </c>
      <c r="FG17" s="9">
        <v>1</v>
      </c>
      <c r="FH17" s="9">
        <v>1</v>
      </c>
      <c r="FI17" s="9">
        <v>1</v>
      </c>
      <c r="FJ17" s="9">
        <v>1</v>
      </c>
      <c r="FK17" s="9">
        <v>2</v>
      </c>
      <c r="FL17" s="9">
        <v>1</v>
      </c>
      <c r="FM17" s="9">
        <v>2</v>
      </c>
      <c r="FN17" s="12" t="s">
        <v>374</v>
      </c>
      <c r="FO17" s="9">
        <v>1</v>
      </c>
      <c r="FP17" s="9">
        <v>1</v>
      </c>
      <c r="FQ17" s="9">
        <v>1</v>
      </c>
      <c r="FR17" s="9">
        <v>2</v>
      </c>
      <c r="FS17" s="12" t="s">
        <v>374</v>
      </c>
      <c r="FT17" s="9">
        <v>1</v>
      </c>
      <c r="FU17" s="9">
        <v>1</v>
      </c>
      <c r="FV17" s="9">
        <v>1</v>
      </c>
      <c r="FW17" s="12" t="s">
        <v>666</v>
      </c>
      <c r="FX17" s="9">
        <v>4</v>
      </c>
      <c r="FY17" s="12" t="s">
        <v>374</v>
      </c>
      <c r="FZ17" s="9">
        <v>1</v>
      </c>
      <c r="GA17" s="12" t="s">
        <v>636</v>
      </c>
      <c r="GB17" s="9">
        <v>4</v>
      </c>
      <c r="GC17" s="12" t="s">
        <v>374</v>
      </c>
      <c r="GD17" s="9">
        <v>1</v>
      </c>
      <c r="GE17" s="12" t="s">
        <v>667</v>
      </c>
      <c r="GF17" s="9">
        <v>4</v>
      </c>
      <c r="GG17" s="12" t="s">
        <v>374</v>
      </c>
      <c r="GH17" s="9">
        <v>2</v>
      </c>
      <c r="GI17" s="9">
        <v>2</v>
      </c>
      <c r="GJ17" s="12"/>
      <c r="GK17" s="12"/>
      <c r="GL17" s="9"/>
      <c r="GM17" s="12" t="s">
        <v>382</v>
      </c>
      <c r="GN17" s="9">
        <v>1</v>
      </c>
      <c r="GO17" s="12" t="s">
        <v>680</v>
      </c>
      <c r="GP17" s="9"/>
      <c r="GQ17" s="12" t="s">
        <v>374</v>
      </c>
      <c r="GR17" s="9">
        <v>1</v>
      </c>
      <c r="GS17" s="12" t="s">
        <v>681</v>
      </c>
      <c r="GT17" s="9"/>
      <c r="GU17" s="12" t="s">
        <v>374</v>
      </c>
      <c r="GV17" s="9">
        <v>2</v>
      </c>
      <c r="GW17" s="12" t="s">
        <v>374</v>
      </c>
      <c r="GX17" s="9">
        <v>1</v>
      </c>
      <c r="GY17" s="12" t="s">
        <v>374</v>
      </c>
      <c r="GZ17" s="9">
        <v>1</v>
      </c>
      <c r="HA17" s="12" t="s">
        <v>682</v>
      </c>
      <c r="HB17" s="9"/>
      <c r="HC17" s="12" t="s">
        <v>374</v>
      </c>
      <c r="HD17" s="9">
        <v>2</v>
      </c>
      <c r="HE17" s="12" t="s">
        <v>374</v>
      </c>
      <c r="HF17" s="9">
        <v>1</v>
      </c>
      <c r="HG17" s="12" t="s">
        <v>374</v>
      </c>
      <c r="HH17" s="9">
        <v>1</v>
      </c>
      <c r="HI17" s="12" t="s">
        <v>683</v>
      </c>
      <c r="HJ17" s="9"/>
      <c r="HK17" s="12" t="s">
        <v>374</v>
      </c>
      <c r="HL17" s="9">
        <v>2</v>
      </c>
      <c r="HM17" s="12" t="s">
        <v>374</v>
      </c>
      <c r="HN17" s="9">
        <v>1</v>
      </c>
      <c r="HO17" s="12" t="s">
        <v>374</v>
      </c>
      <c r="HP17" s="9">
        <v>1</v>
      </c>
      <c r="HQ17" s="12" t="s">
        <v>684</v>
      </c>
      <c r="HR17" s="9"/>
      <c r="HS17" s="12" t="s">
        <v>374</v>
      </c>
      <c r="HT17" s="9">
        <v>1</v>
      </c>
      <c r="HU17" s="12" t="s">
        <v>685</v>
      </c>
      <c r="HV17" s="9"/>
      <c r="HW17" s="12" t="s">
        <v>374</v>
      </c>
      <c r="HX17" s="9">
        <v>1</v>
      </c>
      <c r="HY17" s="12" t="s">
        <v>686</v>
      </c>
      <c r="HZ17" s="9"/>
      <c r="IA17" s="12" t="s">
        <v>374</v>
      </c>
      <c r="IB17" s="9">
        <v>2</v>
      </c>
      <c r="IC17" s="12" t="s">
        <v>374</v>
      </c>
      <c r="ID17" s="9">
        <v>1</v>
      </c>
      <c r="IE17" s="12" t="s">
        <v>374</v>
      </c>
      <c r="IF17" s="9">
        <v>2</v>
      </c>
      <c r="IG17" s="12" t="s">
        <v>374</v>
      </c>
      <c r="IH17" s="9">
        <v>1</v>
      </c>
      <c r="II17" s="12" t="s">
        <v>374</v>
      </c>
      <c r="IJ17" s="9">
        <v>2</v>
      </c>
      <c r="IK17" s="12" t="s">
        <v>374</v>
      </c>
      <c r="IL17" s="12" t="s">
        <v>374</v>
      </c>
      <c r="IM17" s="9"/>
      <c r="IN17" s="12" t="s">
        <v>374</v>
      </c>
      <c r="IO17" s="9">
        <v>2</v>
      </c>
      <c r="IP17" s="9" t="s">
        <v>374</v>
      </c>
      <c r="IQ17" s="9" t="s">
        <v>374</v>
      </c>
      <c r="IR17" s="9" t="s">
        <v>374</v>
      </c>
      <c r="IS17" s="9">
        <v>2</v>
      </c>
      <c r="IT17" s="9"/>
      <c r="IU17" s="9" t="s">
        <v>382</v>
      </c>
      <c r="IV17" s="9" t="s">
        <v>382</v>
      </c>
      <c r="IW17" s="9" t="s">
        <v>382</v>
      </c>
      <c r="IX17" s="9"/>
      <c r="IY17" s="9"/>
      <c r="IZ17" s="9"/>
      <c r="JA17" s="9"/>
      <c r="JB17" s="9"/>
      <c r="JC17" s="9"/>
      <c r="JD17" s="9"/>
      <c r="JE17" s="9"/>
      <c r="JF17" s="9" t="s">
        <v>382</v>
      </c>
      <c r="JG17" s="9" t="s">
        <v>382</v>
      </c>
      <c r="JH17" s="9" t="s">
        <v>13</v>
      </c>
      <c r="JI17" s="9">
        <v>1</v>
      </c>
      <c r="JJ17" s="9">
        <v>1</v>
      </c>
      <c r="JK17" s="9">
        <v>1</v>
      </c>
      <c r="JL17" s="9">
        <v>1</v>
      </c>
      <c r="JM17" s="9">
        <v>1</v>
      </c>
      <c r="JN17" s="9">
        <v>1</v>
      </c>
      <c r="JO17" s="9">
        <v>1</v>
      </c>
      <c r="JP17" s="9">
        <v>1</v>
      </c>
      <c r="JQ17" s="9">
        <v>1</v>
      </c>
      <c r="JR17" s="9">
        <v>1</v>
      </c>
      <c r="JS17" s="9">
        <v>1</v>
      </c>
      <c r="JT17" s="9">
        <v>1</v>
      </c>
      <c r="JU17" s="9">
        <v>1</v>
      </c>
      <c r="JV17" s="9">
        <v>1</v>
      </c>
      <c r="JW17" s="9">
        <v>1</v>
      </c>
      <c r="JX17" s="9">
        <v>1</v>
      </c>
      <c r="JY17" s="9">
        <v>1</v>
      </c>
      <c r="JZ17" s="9">
        <v>1</v>
      </c>
      <c r="KA17" s="9">
        <v>2</v>
      </c>
      <c r="KB17" s="10" t="s">
        <v>374</v>
      </c>
      <c r="KC17" s="9">
        <v>37</v>
      </c>
      <c r="KD17" s="9">
        <v>0</v>
      </c>
      <c r="KE17" s="9">
        <v>0</v>
      </c>
      <c r="KF17" s="9">
        <v>0</v>
      </c>
      <c r="KG17" s="9">
        <v>0</v>
      </c>
      <c r="KH17" s="9">
        <v>0</v>
      </c>
      <c r="KI17" s="9">
        <v>0</v>
      </c>
      <c r="KJ17" s="12"/>
      <c r="KK17" s="12"/>
    </row>
    <row r="18" spans="1:297" ht="270" x14ac:dyDescent="0.25">
      <c r="A18" s="11" t="s">
        <v>3</v>
      </c>
      <c r="B18" s="10" t="s">
        <v>4</v>
      </c>
      <c r="C18" s="9" t="s">
        <v>11</v>
      </c>
      <c r="D18" s="12" t="str">
        <f>IF(OR(C18="a",C18="b",C18="c",C18="d",C18="e"),"NA","")</f>
        <v>NA</v>
      </c>
      <c r="E18" s="9"/>
      <c r="F18" s="9"/>
      <c r="G18" s="9"/>
      <c r="H18" s="9"/>
      <c r="I18" s="9"/>
      <c r="J18" s="9"/>
      <c r="K18" s="9"/>
      <c r="L18" s="12" t="str">
        <f>IF(K18=1,"",IF(K18=2,"NA",""))</f>
        <v/>
      </c>
      <c r="M18" s="12" t="s">
        <v>95</v>
      </c>
      <c r="N18" s="9">
        <v>3</v>
      </c>
      <c r="O18" s="9">
        <v>4</v>
      </c>
      <c r="P18" s="9" t="s">
        <v>96</v>
      </c>
      <c r="Q18" s="12" t="s">
        <v>97</v>
      </c>
      <c r="R18" s="18">
        <v>3</v>
      </c>
      <c r="S18" s="18">
        <v>4</v>
      </c>
      <c r="T18" s="17" t="s">
        <v>96</v>
      </c>
      <c r="U18" s="17" t="s">
        <v>98</v>
      </c>
      <c r="V18" s="18">
        <v>3</v>
      </c>
      <c r="W18" s="18">
        <v>4</v>
      </c>
      <c r="X18" s="17" t="s">
        <v>96</v>
      </c>
      <c r="Y18" s="17" t="s">
        <v>99</v>
      </c>
      <c r="Z18" s="18">
        <v>3</v>
      </c>
      <c r="AA18" s="18">
        <v>4</v>
      </c>
      <c r="AB18" s="17" t="s">
        <v>96</v>
      </c>
      <c r="AC18" s="17" t="s">
        <v>100</v>
      </c>
      <c r="AD18" s="18">
        <v>1</v>
      </c>
      <c r="AE18" s="18">
        <v>2</v>
      </c>
      <c r="AF18" s="17"/>
      <c r="AG18" s="9">
        <v>1</v>
      </c>
      <c r="AH18" s="12" t="str">
        <f>IF(AG18=2,"",IF(AG18=1,"NA",""))</f>
        <v>NA</v>
      </c>
      <c r="AI18" s="9">
        <v>1</v>
      </c>
      <c r="AJ18" s="9">
        <v>1</v>
      </c>
      <c r="AK18" s="9">
        <v>1</v>
      </c>
      <c r="AL18" s="9">
        <v>1</v>
      </c>
      <c r="AM18" s="9">
        <v>1</v>
      </c>
      <c r="AN18" s="9">
        <v>1</v>
      </c>
      <c r="AO18" s="9">
        <v>1</v>
      </c>
      <c r="AP18" s="9">
        <v>1</v>
      </c>
      <c r="AQ18" s="12" t="s">
        <v>101</v>
      </c>
      <c r="AR18" s="12" t="str">
        <f>IF(AP18=1,"NA","")</f>
        <v>NA</v>
      </c>
      <c r="AS18" s="9">
        <v>2</v>
      </c>
      <c r="AT18" s="12" t="str">
        <f>IF(OR(AS18=1,AS18=2,AS18=3,AS18=4),"NA","")</f>
        <v>NA</v>
      </c>
      <c r="AU18" s="9">
        <v>4</v>
      </c>
      <c r="AV18" s="12" t="str">
        <f>IF(OR(AU18=1,AU18=2,AU18=3,AU18=4),"NA","")</f>
        <v>NA</v>
      </c>
      <c r="AW18" s="9">
        <v>2</v>
      </c>
      <c r="AX18" s="12"/>
      <c r="AY18" s="9"/>
      <c r="AZ18" s="9"/>
      <c r="BA18" s="12"/>
      <c r="BB18" s="12"/>
      <c r="BC18" s="9">
        <v>1</v>
      </c>
      <c r="BD18" s="12" t="s">
        <v>102</v>
      </c>
      <c r="BE18" s="9">
        <v>1</v>
      </c>
      <c r="BF18" s="9">
        <v>4</v>
      </c>
      <c r="BG18" s="12"/>
      <c r="BH18" s="12" t="s">
        <v>103</v>
      </c>
      <c r="BI18" s="9">
        <v>1</v>
      </c>
      <c r="BJ18" s="12" t="s">
        <v>104</v>
      </c>
      <c r="BK18" s="9">
        <v>2</v>
      </c>
      <c r="BL18" s="9">
        <v>2</v>
      </c>
      <c r="BM18" s="12"/>
      <c r="BN18" s="12" t="s">
        <v>105</v>
      </c>
      <c r="BO18" s="9">
        <v>2</v>
      </c>
      <c r="BP18" s="10"/>
      <c r="BQ18" s="10"/>
      <c r="BR18" s="10"/>
      <c r="BS18" s="10"/>
      <c r="BT18" s="10"/>
      <c r="BU18" s="10"/>
      <c r="BV18" s="9">
        <v>2</v>
      </c>
      <c r="BW18" s="9">
        <v>2</v>
      </c>
      <c r="BX18" s="9">
        <v>1</v>
      </c>
      <c r="BY18" s="9">
        <v>2</v>
      </c>
      <c r="BZ18" s="9">
        <v>1</v>
      </c>
      <c r="CA18" s="9">
        <v>1</v>
      </c>
      <c r="CB18" s="9">
        <v>2</v>
      </c>
      <c r="CC18" s="9">
        <v>2</v>
      </c>
      <c r="CD18" s="9">
        <v>2</v>
      </c>
      <c r="CE18" s="12" t="str">
        <f>IF(CD18=1,"",IF(CD18=2,"NA",""))</f>
        <v>NA</v>
      </c>
      <c r="CF18" s="9">
        <v>2</v>
      </c>
      <c r="CG18" s="9">
        <v>2</v>
      </c>
      <c r="CH18" s="9">
        <v>1</v>
      </c>
      <c r="CI18" s="9">
        <v>2</v>
      </c>
      <c r="CJ18" s="9">
        <v>1</v>
      </c>
      <c r="CK18" s="9">
        <v>1</v>
      </c>
      <c r="CL18" s="9">
        <v>2</v>
      </c>
      <c r="CM18" s="9">
        <v>2</v>
      </c>
      <c r="CN18" s="9">
        <v>2</v>
      </c>
      <c r="CO18" s="12" t="str">
        <f>IF(CN18=1,"",IF(CN18=2,"NA",""))</f>
        <v>NA</v>
      </c>
      <c r="CP18" s="9">
        <v>1</v>
      </c>
      <c r="CQ18" s="9">
        <v>1</v>
      </c>
      <c r="CR18" s="9">
        <v>1</v>
      </c>
      <c r="CS18" s="9">
        <v>1</v>
      </c>
      <c r="CT18" s="9">
        <v>2</v>
      </c>
      <c r="CU18" s="9">
        <v>2</v>
      </c>
      <c r="CV18" s="12" t="str">
        <f>IF(CU18=1,"",IF(CU18=2,"NA",""))</f>
        <v>NA</v>
      </c>
      <c r="CW18" s="9">
        <v>2</v>
      </c>
      <c r="CX18" s="9">
        <v>2</v>
      </c>
      <c r="CY18" s="9">
        <v>2</v>
      </c>
      <c r="CZ18" s="9">
        <v>2</v>
      </c>
      <c r="DA18" s="9">
        <v>2</v>
      </c>
      <c r="DB18" s="9">
        <v>2</v>
      </c>
      <c r="DC18" s="9">
        <v>2</v>
      </c>
      <c r="DD18" s="12" t="str">
        <f>IF(DC18=1,"",IF(DC18=2,"NA",""))</f>
        <v>NA</v>
      </c>
      <c r="DE18" s="9">
        <v>1</v>
      </c>
      <c r="DF18" s="9">
        <v>1</v>
      </c>
      <c r="DG18" s="9" t="s">
        <v>12</v>
      </c>
      <c r="DH18" s="12" t="str">
        <f>IF(OR(DG18="a",DG18="b",DG18="c",DG18="d",DG18="e"),"NA","")</f>
        <v>NA</v>
      </c>
      <c r="DI18" s="9">
        <v>1</v>
      </c>
      <c r="DJ18" s="9">
        <v>1</v>
      </c>
      <c r="DK18" s="9">
        <v>2</v>
      </c>
      <c r="DL18" s="9">
        <v>1</v>
      </c>
      <c r="DM18" s="9">
        <v>1</v>
      </c>
      <c r="DN18" s="9">
        <v>1</v>
      </c>
      <c r="DO18" s="9">
        <v>2</v>
      </c>
      <c r="DP18" s="12" t="str">
        <f>IF(DO18=1,"",IF(DO18=2,"NA",""))</f>
        <v>NA</v>
      </c>
      <c r="DQ18" s="9">
        <v>1</v>
      </c>
      <c r="DR18" s="9">
        <v>1</v>
      </c>
      <c r="DS18" s="9">
        <v>0</v>
      </c>
      <c r="DT18" s="9">
        <v>25</v>
      </c>
      <c r="DU18" s="9">
        <v>25</v>
      </c>
      <c r="DV18" s="9">
        <v>0</v>
      </c>
      <c r="DW18" s="9">
        <v>1</v>
      </c>
      <c r="DX18" s="9">
        <v>1</v>
      </c>
      <c r="DY18" s="9">
        <v>0</v>
      </c>
      <c r="DZ18" s="9">
        <v>4</v>
      </c>
      <c r="EA18" s="9">
        <v>4</v>
      </c>
      <c r="EB18" s="9">
        <v>0</v>
      </c>
      <c r="EC18" s="9">
        <v>8</v>
      </c>
      <c r="ED18" s="9">
        <v>8</v>
      </c>
      <c r="EE18" s="9">
        <v>0</v>
      </c>
      <c r="EF18" s="9">
        <v>8</v>
      </c>
      <c r="EG18" s="9">
        <v>8</v>
      </c>
      <c r="EH18" s="9">
        <v>0</v>
      </c>
      <c r="EI18" s="9">
        <v>1</v>
      </c>
      <c r="EJ18" s="9">
        <v>1</v>
      </c>
      <c r="EK18" s="9">
        <v>0</v>
      </c>
      <c r="EL18" s="9">
        <v>4</v>
      </c>
      <c r="EM18" s="9">
        <v>4</v>
      </c>
      <c r="EN18" s="9">
        <v>0</v>
      </c>
      <c r="EO18" s="9">
        <v>35</v>
      </c>
      <c r="EP18" s="9">
        <v>35</v>
      </c>
      <c r="EQ18" s="9">
        <v>0</v>
      </c>
      <c r="ER18" s="9">
        <v>9</v>
      </c>
      <c r="ES18" s="9">
        <v>9</v>
      </c>
      <c r="ET18" s="9">
        <v>0</v>
      </c>
      <c r="EU18" s="9">
        <v>0</v>
      </c>
      <c r="EV18" s="9">
        <v>0</v>
      </c>
      <c r="EW18" s="9">
        <v>0</v>
      </c>
      <c r="EX18" s="9">
        <v>3</v>
      </c>
      <c r="EY18" s="9">
        <v>3</v>
      </c>
      <c r="EZ18" s="9">
        <v>0</v>
      </c>
      <c r="FA18" s="9">
        <v>0</v>
      </c>
      <c r="FB18" s="9">
        <f>IF(FA18&gt;0,"",0)</f>
        <v>0</v>
      </c>
      <c r="FC18" s="9">
        <v>0</v>
      </c>
      <c r="FD18" s="12" t="str">
        <f>IF(OR(FA18&gt;0,FC18&gt;0),"","NA")</f>
        <v>NA</v>
      </c>
      <c r="FE18" s="9">
        <v>1</v>
      </c>
      <c r="FF18" s="9">
        <v>2</v>
      </c>
      <c r="FG18" s="9">
        <v>1</v>
      </c>
      <c r="FH18" s="9">
        <v>1</v>
      </c>
      <c r="FI18" s="9">
        <v>1</v>
      </c>
      <c r="FJ18" s="9">
        <v>1</v>
      </c>
      <c r="FK18" s="9">
        <v>1</v>
      </c>
      <c r="FL18" s="9">
        <v>1</v>
      </c>
      <c r="FM18" s="9">
        <v>2</v>
      </c>
      <c r="FN18" s="12" t="str">
        <f>IF(FM18=1,"",IF(FM18=2,"NA",""))</f>
        <v>NA</v>
      </c>
      <c r="FO18" s="9">
        <v>1</v>
      </c>
      <c r="FP18" s="9">
        <v>1</v>
      </c>
      <c r="FQ18" s="9">
        <v>1</v>
      </c>
      <c r="FR18" s="9">
        <v>2</v>
      </c>
      <c r="FS18" s="12" t="str">
        <f>IF(FR18=1,"",IF(FR18=2,"NA",""))</f>
        <v>NA</v>
      </c>
      <c r="FT18" s="9">
        <v>1</v>
      </c>
      <c r="FU18" s="9">
        <v>1</v>
      </c>
      <c r="FV18" s="9">
        <v>1</v>
      </c>
      <c r="FW18" s="12" t="s">
        <v>106</v>
      </c>
      <c r="FX18" s="9">
        <v>5</v>
      </c>
      <c r="FY18" s="12" t="s">
        <v>107</v>
      </c>
      <c r="FZ18" s="9">
        <v>1</v>
      </c>
      <c r="GA18" s="12" t="s">
        <v>108</v>
      </c>
      <c r="GB18" s="9">
        <v>5</v>
      </c>
      <c r="GC18" s="12" t="s">
        <v>109</v>
      </c>
      <c r="GD18" s="9">
        <v>1</v>
      </c>
      <c r="GE18" s="12" t="s">
        <v>110</v>
      </c>
      <c r="GF18" s="9">
        <v>1</v>
      </c>
      <c r="GG18" s="12" t="str">
        <f>IF(OR(GF18=1,GF18=2,GF18=3,GF18=4),"NA","")</f>
        <v>NA</v>
      </c>
      <c r="GH18" s="9">
        <v>2</v>
      </c>
      <c r="GI18" s="9">
        <v>2</v>
      </c>
      <c r="GJ18" s="12"/>
      <c r="GK18" s="12"/>
      <c r="GL18" s="9"/>
      <c r="GM18" s="12" t="str">
        <f>IF(OR(GL18=1,GL18=2,GL18=3,GL18=4),"NA","")</f>
        <v/>
      </c>
      <c r="GN18" s="9">
        <v>1</v>
      </c>
      <c r="GO18" s="12" t="s">
        <v>111</v>
      </c>
      <c r="GP18" s="9"/>
      <c r="GQ18" s="12" t="str">
        <f>IF(GP18=5,"","NA")</f>
        <v>NA</v>
      </c>
      <c r="GR18" s="9">
        <v>1</v>
      </c>
      <c r="GS18" s="12" t="s">
        <v>111</v>
      </c>
      <c r="GT18" s="9"/>
      <c r="GU18" s="12" t="str">
        <f>IF(GT18=5,"","NA")</f>
        <v>NA</v>
      </c>
      <c r="GV18" s="9">
        <v>1</v>
      </c>
      <c r="GW18" s="12" t="s">
        <v>111</v>
      </c>
      <c r="GX18" s="9"/>
      <c r="GY18" s="12" t="str">
        <f>IF(GX18=5,"","NA")</f>
        <v>NA</v>
      </c>
      <c r="GZ18" s="9">
        <v>1</v>
      </c>
      <c r="HA18" s="12" t="s">
        <v>111</v>
      </c>
      <c r="HB18" s="9"/>
      <c r="HC18" s="12" t="str">
        <f>IF(HB18=5,"","NA")</f>
        <v>NA</v>
      </c>
      <c r="HD18" s="9">
        <v>1</v>
      </c>
      <c r="HE18" s="12" t="s">
        <v>111</v>
      </c>
      <c r="HF18" s="9"/>
      <c r="HG18" s="12" t="str">
        <f>IF(HF18=5,"","NA")</f>
        <v>NA</v>
      </c>
      <c r="HH18" s="9">
        <v>1</v>
      </c>
      <c r="HI18" s="12" t="s">
        <v>111</v>
      </c>
      <c r="HJ18" s="9"/>
      <c r="HK18" s="12" t="str">
        <f>IF(HJ18=5,"","NA")</f>
        <v>NA</v>
      </c>
      <c r="HL18" s="9">
        <v>1</v>
      </c>
      <c r="HM18" s="12" t="s">
        <v>111</v>
      </c>
      <c r="HN18" s="9"/>
      <c r="HO18" s="12" t="str">
        <f>IF(HN18=5,"","NA")</f>
        <v>NA</v>
      </c>
      <c r="HP18" s="9">
        <v>1</v>
      </c>
      <c r="HQ18" s="12" t="s">
        <v>111</v>
      </c>
      <c r="HR18" s="9"/>
      <c r="HS18" s="12" t="str">
        <f>IF(HR18=5,"","NA")</f>
        <v>NA</v>
      </c>
      <c r="HT18" s="9">
        <v>1</v>
      </c>
      <c r="HU18" s="12" t="s">
        <v>111</v>
      </c>
      <c r="HV18" s="9"/>
      <c r="HW18" s="12" t="str">
        <f>IF(HV18=5,"","NA")</f>
        <v>NA</v>
      </c>
      <c r="HX18" s="9">
        <v>1</v>
      </c>
      <c r="HY18" s="12" t="s">
        <v>111</v>
      </c>
      <c r="HZ18" s="9"/>
      <c r="IA18" s="12" t="str">
        <f>IF(HZ18=5,"","NA")</f>
        <v>NA</v>
      </c>
      <c r="IB18" s="9">
        <v>1</v>
      </c>
      <c r="IC18" s="12" t="s">
        <v>111</v>
      </c>
      <c r="ID18" s="9"/>
      <c r="IE18" s="12" t="str">
        <f>IF(ID18=5,"","NA")</f>
        <v>NA</v>
      </c>
      <c r="IF18" s="9">
        <v>1</v>
      </c>
      <c r="IG18" s="12" t="s">
        <v>111</v>
      </c>
      <c r="IH18" s="9"/>
      <c r="II18" s="12" t="str">
        <f>IF(IH18=5,"","NA")</f>
        <v>NA</v>
      </c>
      <c r="IJ18" s="9">
        <v>1</v>
      </c>
      <c r="IK18" s="12" t="s">
        <v>112</v>
      </c>
      <c r="IL18" s="12" t="s">
        <v>113</v>
      </c>
      <c r="IM18" s="9"/>
      <c r="IN18" s="12" t="str">
        <f>IF(IM18=5,"","NA")</f>
        <v>NA</v>
      </c>
      <c r="IO18" s="9">
        <v>2</v>
      </c>
      <c r="IP18" s="9" t="str">
        <f>IF($IO18=1,"",IF($IO18=2,"NA",""))</f>
        <v>NA</v>
      </c>
      <c r="IQ18" s="9" t="str">
        <f>IF($IO18=1,"",IF($IO18=2,"NA",""))</f>
        <v>NA</v>
      </c>
      <c r="IR18" s="9" t="str">
        <f>IF($IO18=1,"",IF($IO18=2,"NA",""))</f>
        <v>NA</v>
      </c>
      <c r="IS18" s="9">
        <v>2</v>
      </c>
      <c r="IT18" s="9"/>
      <c r="IU18" s="9" t="str">
        <f>IF(IT18=1,"",IF(IT18=2,"NA",""))</f>
        <v/>
      </c>
      <c r="IV18" s="9"/>
      <c r="IW18" s="9" t="str">
        <f>IF(IV18=1,"",IF(IV18=2,"NA",""))</f>
        <v/>
      </c>
      <c r="IX18" s="9"/>
      <c r="IY18" s="9"/>
      <c r="IZ18" s="9"/>
      <c r="JA18" s="9"/>
      <c r="JB18" s="9"/>
      <c r="JC18" s="9"/>
      <c r="JD18" s="9"/>
      <c r="JE18" s="9"/>
      <c r="JF18" s="9" t="str">
        <f>IF(JE18=1,"",IF(JE18=2,"NA",""))</f>
        <v/>
      </c>
      <c r="JG18" s="9" t="str">
        <f>IF(IX18=1,"NA","")</f>
        <v/>
      </c>
      <c r="JH18" s="9" t="s">
        <v>14</v>
      </c>
      <c r="JI18" s="9">
        <v>1</v>
      </c>
      <c r="JJ18" s="9">
        <v>1</v>
      </c>
      <c r="JK18" s="9">
        <v>1</v>
      </c>
      <c r="JL18" s="9">
        <v>1</v>
      </c>
      <c r="JM18" s="9">
        <v>1</v>
      </c>
      <c r="JN18" s="9">
        <v>1</v>
      </c>
      <c r="JO18" s="9">
        <v>1</v>
      </c>
      <c r="JP18" s="9">
        <v>1</v>
      </c>
      <c r="JQ18" s="9">
        <v>1</v>
      </c>
      <c r="JR18" s="9">
        <v>1</v>
      </c>
      <c r="JS18" s="9">
        <v>1</v>
      </c>
      <c r="JT18" s="9">
        <v>1</v>
      </c>
      <c r="JU18" s="9">
        <v>1</v>
      </c>
      <c r="JV18" s="9">
        <v>1</v>
      </c>
      <c r="JW18" s="9">
        <v>1</v>
      </c>
      <c r="JX18" s="9">
        <v>1</v>
      </c>
      <c r="JY18" s="9">
        <v>1</v>
      </c>
      <c r="JZ18" s="9">
        <v>1</v>
      </c>
      <c r="KA18" s="9">
        <v>2</v>
      </c>
      <c r="KB18" s="10" t="str">
        <f>IF(KA18=1,"",IF(KA18=2,"NA",""))</f>
        <v>NA</v>
      </c>
      <c r="KC18" s="9">
        <v>80</v>
      </c>
      <c r="KD18" s="9">
        <v>4</v>
      </c>
      <c r="KE18" s="9">
        <v>15</v>
      </c>
      <c r="KF18" s="9">
        <v>0</v>
      </c>
      <c r="KG18" s="9">
        <v>0</v>
      </c>
      <c r="KH18" s="9">
        <v>0</v>
      </c>
      <c r="KI18" s="9">
        <v>0</v>
      </c>
      <c r="KJ18" s="12"/>
      <c r="KK18" s="12" t="s">
        <v>1363</v>
      </c>
    </row>
    <row r="19" spans="1:297" ht="60" x14ac:dyDescent="0.25">
      <c r="A19" s="11" t="s">
        <v>634</v>
      </c>
      <c r="B19" s="10" t="s">
        <v>635</v>
      </c>
      <c r="C19" s="9" t="s">
        <v>11</v>
      </c>
      <c r="D19" s="12" t="str">
        <f>IF(OR(C19="a",C19="b",C19="c",C19="d",C19="e"),"NA","")</f>
        <v>NA</v>
      </c>
      <c r="E19" s="9"/>
      <c r="F19" s="9"/>
      <c r="G19" s="9"/>
      <c r="H19" s="9"/>
      <c r="I19" s="9"/>
      <c r="J19" s="9"/>
      <c r="K19" s="9"/>
      <c r="L19" s="12" t="s">
        <v>382</v>
      </c>
      <c r="M19" s="12" t="s">
        <v>654</v>
      </c>
      <c r="N19" s="9">
        <v>3</v>
      </c>
      <c r="O19" s="9">
        <v>2</v>
      </c>
      <c r="P19" s="9"/>
      <c r="Q19" s="12" t="s">
        <v>655</v>
      </c>
      <c r="R19" s="18">
        <v>3</v>
      </c>
      <c r="S19" s="18">
        <v>2</v>
      </c>
      <c r="T19" s="17"/>
      <c r="U19" s="17" t="s">
        <v>656</v>
      </c>
      <c r="V19" s="18">
        <v>3</v>
      </c>
      <c r="W19" s="18">
        <v>2</v>
      </c>
      <c r="X19" s="17"/>
      <c r="Y19" s="17" t="s">
        <v>657</v>
      </c>
      <c r="Z19" s="18">
        <v>3</v>
      </c>
      <c r="AA19" s="18">
        <v>2</v>
      </c>
      <c r="AB19" s="17"/>
      <c r="AC19" s="17" t="s">
        <v>658</v>
      </c>
      <c r="AD19" s="18">
        <v>3</v>
      </c>
      <c r="AE19" s="18">
        <v>2</v>
      </c>
      <c r="AF19" s="17"/>
      <c r="AG19" s="9">
        <v>1</v>
      </c>
      <c r="AH19" s="12" t="s">
        <v>374</v>
      </c>
      <c r="AI19" s="9">
        <v>1</v>
      </c>
      <c r="AJ19" s="9">
        <v>1</v>
      </c>
      <c r="AK19" s="9">
        <v>1</v>
      </c>
      <c r="AL19" s="9">
        <v>1</v>
      </c>
      <c r="AM19" s="9">
        <v>1</v>
      </c>
      <c r="AN19" s="9">
        <v>1</v>
      </c>
      <c r="AO19" s="9">
        <v>1</v>
      </c>
      <c r="AP19" s="9">
        <v>1</v>
      </c>
      <c r="AQ19" s="12" t="s">
        <v>637</v>
      </c>
      <c r="AR19" s="12" t="str">
        <f>IF(AP19=1,"NA","")</f>
        <v>NA</v>
      </c>
      <c r="AS19" s="9">
        <v>4</v>
      </c>
      <c r="AT19" s="12" t="s">
        <v>374</v>
      </c>
      <c r="AU19" s="9">
        <v>4</v>
      </c>
      <c r="AV19" s="12" t="s">
        <v>374</v>
      </c>
      <c r="AW19" s="9">
        <v>1</v>
      </c>
      <c r="AX19" s="12" t="s">
        <v>663</v>
      </c>
      <c r="AY19" s="9">
        <v>1</v>
      </c>
      <c r="AZ19" s="9">
        <v>4</v>
      </c>
      <c r="BA19" s="12"/>
      <c r="BB19" s="12" t="s">
        <v>664</v>
      </c>
      <c r="BC19" s="9">
        <v>1</v>
      </c>
      <c r="BD19" s="12" t="s">
        <v>663</v>
      </c>
      <c r="BE19" s="9">
        <v>1</v>
      </c>
      <c r="BF19" s="9">
        <v>4</v>
      </c>
      <c r="BG19" s="12"/>
      <c r="BH19" s="12" t="s">
        <v>664</v>
      </c>
      <c r="BI19" s="9">
        <v>1</v>
      </c>
      <c r="BJ19" s="12" t="s">
        <v>663</v>
      </c>
      <c r="BK19" s="9">
        <v>1</v>
      </c>
      <c r="BL19" s="9">
        <v>4</v>
      </c>
      <c r="BM19" s="12"/>
      <c r="BN19" s="12" t="s">
        <v>664</v>
      </c>
      <c r="BO19" s="9">
        <v>2</v>
      </c>
      <c r="BP19" s="10"/>
      <c r="BQ19" s="10"/>
      <c r="BR19" s="10"/>
      <c r="BS19" s="10"/>
      <c r="BT19" s="10"/>
      <c r="BU19" s="10"/>
      <c r="BV19" s="9">
        <v>1</v>
      </c>
      <c r="BW19" s="9">
        <v>1</v>
      </c>
      <c r="BX19" s="9">
        <v>2</v>
      </c>
      <c r="BY19" s="9">
        <v>2</v>
      </c>
      <c r="BZ19" s="9">
        <v>1</v>
      </c>
      <c r="CA19" s="9">
        <v>2</v>
      </c>
      <c r="CB19" s="9">
        <v>2</v>
      </c>
      <c r="CC19" s="9">
        <v>2</v>
      </c>
      <c r="CD19" s="9">
        <v>2</v>
      </c>
      <c r="CE19" s="12" t="s">
        <v>374</v>
      </c>
      <c r="CF19" s="9">
        <v>1</v>
      </c>
      <c r="CG19" s="9">
        <v>1</v>
      </c>
      <c r="CH19" s="9">
        <v>2</v>
      </c>
      <c r="CI19" s="9">
        <v>2</v>
      </c>
      <c r="CJ19" s="9">
        <v>1</v>
      </c>
      <c r="CK19" s="9">
        <v>2</v>
      </c>
      <c r="CL19" s="9">
        <v>2</v>
      </c>
      <c r="CM19" s="9">
        <v>2</v>
      </c>
      <c r="CN19" s="9">
        <v>2</v>
      </c>
      <c r="CO19" s="12" t="s">
        <v>374</v>
      </c>
      <c r="CP19" s="9">
        <v>1</v>
      </c>
      <c r="CQ19" s="9">
        <v>1</v>
      </c>
      <c r="CR19" s="9">
        <v>1</v>
      </c>
      <c r="CS19" s="9">
        <v>1</v>
      </c>
      <c r="CT19" s="9">
        <v>1</v>
      </c>
      <c r="CU19" s="9">
        <v>2</v>
      </c>
      <c r="CV19" s="12" t="s">
        <v>374</v>
      </c>
      <c r="CW19" s="9">
        <v>1</v>
      </c>
      <c r="CX19" s="9">
        <v>1</v>
      </c>
      <c r="CY19" s="9">
        <v>1</v>
      </c>
      <c r="CZ19" s="9">
        <v>1</v>
      </c>
      <c r="DA19" s="9">
        <v>1</v>
      </c>
      <c r="DB19" s="9">
        <v>1</v>
      </c>
      <c r="DC19" s="9">
        <v>2</v>
      </c>
      <c r="DD19" s="12" t="s">
        <v>374</v>
      </c>
      <c r="DE19" s="9">
        <v>1</v>
      </c>
      <c r="DF19" s="9">
        <v>1</v>
      </c>
      <c r="DG19" s="9" t="s">
        <v>11</v>
      </c>
      <c r="DH19" s="12" t="s">
        <v>374</v>
      </c>
      <c r="DI19" s="9">
        <v>1</v>
      </c>
      <c r="DJ19" s="9">
        <v>1</v>
      </c>
      <c r="DK19" s="9">
        <v>2</v>
      </c>
      <c r="DL19" s="9">
        <v>1</v>
      </c>
      <c r="DM19" s="9">
        <v>1</v>
      </c>
      <c r="DN19" s="9">
        <v>2</v>
      </c>
      <c r="DO19" s="9">
        <v>2</v>
      </c>
      <c r="DP19" s="12" t="s">
        <v>374</v>
      </c>
      <c r="DQ19" s="9">
        <v>2</v>
      </c>
      <c r="DR19" s="9">
        <v>2</v>
      </c>
      <c r="DS19" s="9">
        <v>0</v>
      </c>
      <c r="DT19" s="9">
        <v>5</v>
      </c>
      <c r="DU19" s="9">
        <v>5</v>
      </c>
      <c r="DV19" s="9">
        <v>0</v>
      </c>
      <c r="DW19" s="9">
        <v>3</v>
      </c>
      <c r="DX19" s="9">
        <v>3</v>
      </c>
      <c r="DY19" s="9">
        <v>0</v>
      </c>
      <c r="DZ19" s="9">
        <v>3</v>
      </c>
      <c r="EA19" s="9">
        <v>3</v>
      </c>
      <c r="EB19" s="9">
        <v>0</v>
      </c>
      <c r="EC19" s="9">
        <v>5</v>
      </c>
      <c r="ED19" s="9">
        <v>5</v>
      </c>
      <c r="EE19" s="9">
        <v>0</v>
      </c>
      <c r="EF19" s="9">
        <v>5</v>
      </c>
      <c r="EG19" s="9">
        <v>5</v>
      </c>
      <c r="EH19" s="9">
        <v>0</v>
      </c>
      <c r="EI19" s="9">
        <v>0</v>
      </c>
      <c r="EJ19" s="9">
        <v>0</v>
      </c>
      <c r="EK19" s="9">
        <v>0</v>
      </c>
      <c r="EL19" s="9">
        <v>3</v>
      </c>
      <c r="EM19" s="9">
        <v>3</v>
      </c>
      <c r="EN19" s="9">
        <v>0</v>
      </c>
      <c r="EO19" s="9">
        <v>6</v>
      </c>
      <c r="EP19" s="9">
        <v>6</v>
      </c>
      <c r="EQ19" s="9">
        <v>2</v>
      </c>
      <c r="ER19" s="9">
        <v>3</v>
      </c>
      <c r="ES19" s="9">
        <v>3</v>
      </c>
      <c r="ET19" s="9">
        <v>0</v>
      </c>
      <c r="EU19" s="9">
        <v>0</v>
      </c>
      <c r="EV19" s="9">
        <v>0</v>
      </c>
      <c r="EW19" s="9">
        <v>0</v>
      </c>
      <c r="EX19" s="9">
        <v>2</v>
      </c>
      <c r="EY19" s="9">
        <v>2</v>
      </c>
      <c r="EZ19" s="9">
        <v>0</v>
      </c>
      <c r="FA19" s="9">
        <v>0</v>
      </c>
      <c r="FB19" s="9">
        <v>0</v>
      </c>
      <c r="FC19" s="9">
        <v>0</v>
      </c>
      <c r="FD19" s="12" t="s">
        <v>374</v>
      </c>
      <c r="FE19" s="9">
        <v>1</v>
      </c>
      <c r="FF19" s="9">
        <v>1</v>
      </c>
      <c r="FG19" s="9">
        <v>1</v>
      </c>
      <c r="FH19" s="9">
        <v>2</v>
      </c>
      <c r="FI19" s="9">
        <v>1</v>
      </c>
      <c r="FJ19" s="9">
        <v>1</v>
      </c>
      <c r="FK19" s="9">
        <v>2</v>
      </c>
      <c r="FL19" s="9">
        <v>1</v>
      </c>
      <c r="FM19" s="9">
        <v>2</v>
      </c>
      <c r="FN19" s="12" t="s">
        <v>374</v>
      </c>
      <c r="FO19" s="9">
        <v>1</v>
      </c>
      <c r="FP19" s="9">
        <v>1</v>
      </c>
      <c r="FQ19" s="9">
        <v>1</v>
      </c>
      <c r="FR19" s="9">
        <v>2</v>
      </c>
      <c r="FS19" s="12" t="s">
        <v>374</v>
      </c>
      <c r="FT19" s="9">
        <v>1</v>
      </c>
      <c r="FU19" s="9">
        <v>1</v>
      </c>
      <c r="FV19" s="9">
        <v>1</v>
      </c>
      <c r="FW19" s="12" t="s">
        <v>668</v>
      </c>
      <c r="FX19" s="9">
        <v>4</v>
      </c>
      <c r="FY19" s="12" t="s">
        <v>374</v>
      </c>
      <c r="FZ19" s="9">
        <v>1</v>
      </c>
      <c r="GA19" s="12" t="s">
        <v>669</v>
      </c>
      <c r="GB19" s="9">
        <v>4</v>
      </c>
      <c r="GC19" s="12" t="s">
        <v>374</v>
      </c>
      <c r="GD19" s="9">
        <v>1</v>
      </c>
      <c r="GE19" s="12" t="s">
        <v>670</v>
      </c>
      <c r="GF19" s="9">
        <v>5</v>
      </c>
      <c r="GG19" s="12" t="s">
        <v>671</v>
      </c>
      <c r="GH19" s="9">
        <v>2</v>
      </c>
      <c r="GI19" s="9">
        <v>2</v>
      </c>
      <c r="GJ19" s="12"/>
      <c r="GK19" s="12"/>
      <c r="GL19" s="9"/>
      <c r="GM19" s="12" t="s">
        <v>382</v>
      </c>
      <c r="GN19" s="9">
        <v>1</v>
      </c>
      <c r="GO19" s="19" t="s">
        <v>687</v>
      </c>
      <c r="GP19" s="9"/>
      <c r="GQ19" s="12" t="s">
        <v>374</v>
      </c>
      <c r="GR19" s="9">
        <v>1</v>
      </c>
      <c r="GS19" s="12" t="s">
        <v>688</v>
      </c>
      <c r="GT19" s="9"/>
      <c r="GU19" s="12" t="s">
        <v>374</v>
      </c>
      <c r="GV19" s="9">
        <v>1</v>
      </c>
      <c r="GW19" s="12" t="s">
        <v>689</v>
      </c>
      <c r="GX19" s="9"/>
      <c r="GY19" s="12" t="s">
        <v>374</v>
      </c>
      <c r="GZ19" s="9">
        <v>1</v>
      </c>
      <c r="HA19" s="12" t="s">
        <v>690</v>
      </c>
      <c r="HB19" s="9"/>
      <c r="HC19" s="12" t="s">
        <v>374</v>
      </c>
      <c r="HD19" s="9">
        <v>1</v>
      </c>
      <c r="HE19" s="12" t="s">
        <v>689</v>
      </c>
      <c r="HF19" s="9"/>
      <c r="HG19" s="12" t="s">
        <v>374</v>
      </c>
      <c r="HH19" s="9">
        <v>1</v>
      </c>
      <c r="HI19" s="12" t="s">
        <v>691</v>
      </c>
      <c r="HJ19" s="9"/>
      <c r="HK19" s="12" t="s">
        <v>374</v>
      </c>
      <c r="HL19" s="9">
        <v>2</v>
      </c>
      <c r="HM19" s="12" t="s">
        <v>374</v>
      </c>
      <c r="HN19" s="9">
        <v>5</v>
      </c>
      <c r="HO19" s="12" t="s">
        <v>1398</v>
      </c>
      <c r="HP19" s="9">
        <v>1</v>
      </c>
      <c r="HQ19" s="12" t="s">
        <v>692</v>
      </c>
      <c r="HR19" s="9"/>
      <c r="HS19" s="12" t="s">
        <v>374</v>
      </c>
      <c r="HT19" s="9">
        <v>1</v>
      </c>
      <c r="HU19" s="12" t="s">
        <v>693</v>
      </c>
      <c r="HV19" s="9"/>
      <c r="HW19" s="12" t="s">
        <v>374</v>
      </c>
      <c r="HX19" s="9">
        <v>1</v>
      </c>
      <c r="HY19" s="12" t="s">
        <v>694</v>
      </c>
      <c r="HZ19" s="9"/>
      <c r="IA19" s="12" t="s">
        <v>374</v>
      </c>
      <c r="IB19" s="9">
        <v>2</v>
      </c>
      <c r="IC19" s="12" t="s">
        <v>374</v>
      </c>
      <c r="ID19" s="9">
        <v>5</v>
      </c>
      <c r="IE19" s="12" t="s">
        <v>1398</v>
      </c>
      <c r="IF19" s="9">
        <v>1</v>
      </c>
      <c r="IG19" s="12" t="s">
        <v>695</v>
      </c>
      <c r="IH19" s="9"/>
      <c r="II19" s="12" t="s">
        <v>374</v>
      </c>
      <c r="IJ19" s="9">
        <v>2</v>
      </c>
      <c r="IK19" s="12" t="s">
        <v>374</v>
      </c>
      <c r="IL19" s="12" t="s">
        <v>374</v>
      </c>
      <c r="IM19" s="9"/>
      <c r="IN19" s="12" t="s">
        <v>374</v>
      </c>
      <c r="IO19" s="9">
        <v>2</v>
      </c>
      <c r="IP19" s="9" t="s">
        <v>374</v>
      </c>
      <c r="IQ19" s="9" t="s">
        <v>374</v>
      </c>
      <c r="IR19" s="9" t="s">
        <v>374</v>
      </c>
      <c r="IS19" s="9">
        <v>1</v>
      </c>
      <c r="IT19" s="9">
        <v>1</v>
      </c>
      <c r="IU19" s="9" t="s">
        <v>638</v>
      </c>
      <c r="IV19" s="9">
        <v>2</v>
      </c>
      <c r="IW19" s="9" t="s">
        <v>374</v>
      </c>
      <c r="IX19" s="9">
        <v>1</v>
      </c>
      <c r="IY19" s="9">
        <v>2</v>
      </c>
      <c r="IZ19" s="9">
        <v>2</v>
      </c>
      <c r="JA19" s="9">
        <v>2</v>
      </c>
      <c r="JB19" s="9">
        <v>1</v>
      </c>
      <c r="JC19" s="9">
        <v>1</v>
      </c>
      <c r="JD19" s="9">
        <v>1</v>
      </c>
      <c r="JE19" s="9">
        <v>2</v>
      </c>
      <c r="JF19" s="9" t="s">
        <v>374</v>
      </c>
      <c r="JG19" s="9" t="s">
        <v>374</v>
      </c>
      <c r="JH19" s="9"/>
      <c r="JI19" s="9">
        <v>1</v>
      </c>
      <c r="JJ19" s="9">
        <v>1</v>
      </c>
      <c r="JK19" s="9">
        <v>1</v>
      </c>
      <c r="JL19" s="9">
        <v>1</v>
      </c>
      <c r="JM19" s="9">
        <v>1</v>
      </c>
      <c r="JN19" s="9">
        <v>1</v>
      </c>
      <c r="JO19" s="9">
        <v>1</v>
      </c>
      <c r="JP19" s="9">
        <v>1</v>
      </c>
      <c r="JQ19" s="9">
        <v>2</v>
      </c>
      <c r="JR19" s="9">
        <v>2</v>
      </c>
      <c r="JS19" s="9">
        <v>1</v>
      </c>
      <c r="JT19" s="9">
        <v>2</v>
      </c>
      <c r="JU19" s="9">
        <v>1</v>
      </c>
      <c r="JV19" s="9">
        <v>1</v>
      </c>
      <c r="JW19" s="9">
        <v>1</v>
      </c>
      <c r="JX19" s="9">
        <v>1</v>
      </c>
      <c r="JY19" s="9">
        <v>2</v>
      </c>
      <c r="JZ19" s="9">
        <v>1</v>
      </c>
      <c r="KA19" s="9">
        <v>2</v>
      </c>
      <c r="KB19" s="10" t="s">
        <v>374</v>
      </c>
      <c r="KC19" s="9">
        <v>25</v>
      </c>
      <c r="KD19" s="9">
        <v>0</v>
      </c>
      <c r="KE19" s="9">
        <v>0</v>
      </c>
      <c r="KF19" s="9">
        <v>0</v>
      </c>
      <c r="KG19" s="9">
        <v>0</v>
      </c>
      <c r="KH19" s="9">
        <v>0</v>
      </c>
      <c r="KI19" s="9">
        <v>0</v>
      </c>
      <c r="KJ19" s="12"/>
      <c r="KK19" s="12" t="s">
        <v>639</v>
      </c>
    </row>
    <row r="20" spans="1:297" ht="60" x14ac:dyDescent="0.25">
      <c r="A20" s="11" t="s">
        <v>1190</v>
      </c>
      <c r="B20" s="10" t="s">
        <v>1176</v>
      </c>
      <c r="C20" s="9" t="s">
        <v>11</v>
      </c>
      <c r="D20" s="12" t="str">
        <f>IF(OR(C20="a",C20="b",C20="c",C20="d",C20="e"),"NA","")</f>
        <v>NA</v>
      </c>
      <c r="E20" s="9"/>
      <c r="F20" s="9"/>
      <c r="G20" s="9"/>
      <c r="H20" s="9"/>
      <c r="I20" s="9"/>
      <c r="J20" s="9"/>
      <c r="K20" s="9"/>
      <c r="L20" s="12"/>
      <c r="M20" s="12" t="s">
        <v>1191</v>
      </c>
      <c r="N20" s="9">
        <v>3</v>
      </c>
      <c r="O20" s="9">
        <v>4</v>
      </c>
      <c r="P20" s="9" t="s">
        <v>1192</v>
      </c>
      <c r="Q20" s="12" t="s">
        <v>1193</v>
      </c>
      <c r="R20" s="18">
        <v>3</v>
      </c>
      <c r="S20" s="18">
        <v>4</v>
      </c>
      <c r="T20" s="17" t="s">
        <v>1194</v>
      </c>
      <c r="U20" s="17" t="s">
        <v>1195</v>
      </c>
      <c r="V20" s="18">
        <v>3</v>
      </c>
      <c r="W20" s="18">
        <v>4</v>
      </c>
      <c r="X20" s="17" t="s">
        <v>1194</v>
      </c>
      <c r="Y20" s="17" t="s">
        <v>1196</v>
      </c>
      <c r="Z20" s="18">
        <v>3</v>
      </c>
      <c r="AA20" s="18">
        <v>4</v>
      </c>
      <c r="AB20" s="17" t="s">
        <v>1197</v>
      </c>
      <c r="AC20" s="17" t="s">
        <v>1198</v>
      </c>
      <c r="AD20" s="18">
        <v>3</v>
      </c>
      <c r="AE20" s="18">
        <v>4</v>
      </c>
      <c r="AF20" s="17" t="s">
        <v>1194</v>
      </c>
      <c r="AG20" s="9">
        <v>1</v>
      </c>
      <c r="AH20" s="12" t="str">
        <f>IF(AG20=2,"",IF(AG20=1,"NA",""))</f>
        <v>NA</v>
      </c>
      <c r="AI20" s="9">
        <v>1</v>
      </c>
      <c r="AJ20" s="9">
        <v>1</v>
      </c>
      <c r="AK20" s="9">
        <v>2</v>
      </c>
      <c r="AL20" s="9">
        <v>2</v>
      </c>
      <c r="AM20" s="9">
        <v>1</v>
      </c>
      <c r="AN20" s="9">
        <v>1</v>
      </c>
      <c r="AO20" s="9">
        <v>2</v>
      </c>
      <c r="AP20" s="9">
        <v>1</v>
      </c>
      <c r="AQ20" s="12" t="s">
        <v>1177</v>
      </c>
      <c r="AR20" s="12" t="str">
        <f>IF(AP20=1,"NA","")</f>
        <v>NA</v>
      </c>
      <c r="AS20" s="9">
        <v>5</v>
      </c>
      <c r="AT20" s="12" t="s">
        <v>1178</v>
      </c>
      <c r="AU20" s="9">
        <v>5</v>
      </c>
      <c r="AV20" s="12" t="s">
        <v>1178</v>
      </c>
      <c r="AW20" s="9">
        <v>2</v>
      </c>
      <c r="AX20" s="12"/>
      <c r="AY20" s="9"/>
      <c r="AZ20" s="9"/>
      <c r="BA20" s="12"/>
      <c r="BB20" s="12"/>
      <c r="BC20" s="9">
        <v>1</v>
      </c>
      <c r="BD20" s="12" t="s">
        <v>1203</v>
      </c>
      <c r="BE20" s="9">
        <v>1</v>
      </c>
      <c r="BF20" s="9">
        <v>5</v>
      </c>
      <c r="BG20" s="12" t="s">
        <v>1178</v>
      </c>
      <c r="BH20" s="12" t="s">
        <v>37</v>
      </c>
      <c r="BI20" s="9">
        <v>2</v>
      </c>
      <c r="BJ20" s="12"/>
      <c r="BK20" s="9"/>
      <c r="BL20" s="9"/>
      <c r="BM20" s="12"/>
      <c r="BN20" s="12"/>
      <c r="BO20" s="9">
        <v>2</v>
      </c>
      <c r="BP20" s="10"/>
      <c r="BQ20" s="10"/>
      <c r="BR20" s="10"/>
      <c r="BS20" s="10"/>
      <c r="BT20" s="10"/>
      <c r="BU20" s="10"/>
      <c r="BV20" s="9">
        <v>2</v>
      </c>
      <c r="BW20" s="9">
        <v>2</v>
      </c>
      <c r="BX20" s="9">
        <v>2</v>
      </c>
      <c r="BY20" s="9">
        <v>2</v>
      </c>
      <c r="BZ20" s="9">
        <v>1</v>
      </c>
      <c r="CA20" s="9">
        <v>2</v>
      </c>
      <c r="CB20" s="9">
        <v>2</v>
      </c>
      <c r="CC20" s="9">
        <v>2</v>
      </c>
      <c r="CD20" s="9">
        <v>2</v>
      </c>
      <c r="CE20" s="12" t="str">
        <f>IF(CD20=1,"",IF(CD20=2,"NA",""))</f>
        <v>NA</v>
      </c>
      <c r="CF20" s="9">
        <v>2</v>
      </c>
      <c r="CG20" s="9">
        <v>2</v>
      </c>
      <c r="CH20" s="9">
        <v>2</v>
      </c>
      <c r="CI20" s="9">
        <v>2</v>
      </c>
      <c r="CJ20" s="9">
        <v>1</v>
      </c>
      <c r="CK20" s="9">
        <v>2</v>
      </c>
      <c r="CL20" s="9">
        <v>2</v>
      </c>
      <c r="CM20" s="9">
        <v>2</v>
      </c>
      <c r="CN20" s="9">
        <v>2</v>
      </c>
      <c r="CO20" s="12" t="str">
        <f>IF(CN20=1,"",IF(CN20=2,"NA",""))</f>
        <v>NA</v>
      </c>
      <c r="CP20" s="9">
        <v>1</v>
      </c>
      <c r="CQ20" s="9">
        <v>1</v>
      </c>
      <c r="CR20" s="9">
        <v>2</v>
      </c>
      <c r="CS20" s="9">
        <v>2</v>
      </c>
      <c r="CT20" s="9">
        <v>2</v>
      </c>
      <c r="CU20" s="9">
        <v>2</v>
      </c>
      <c r="CV20" s="12" t="str">
        <f>IF(CU20=1,"",IF(CU20=2,"NA",""))</f>
        <v>NA</v>
      </c>
      <c r="CW20" s="9">
        <v>1</v>
      </c>
      <c r="CX20" s="9">
        <v>1</v>
      </c>
      <c r="CY20" s="9">
        <v>1</v>
      </c>
      <c r="CZ20" s="9">
        <v>2</v>
      </c>
      <c r="DA20" s="9">
        <v>1</v>
      </c>
      <c r="DB20" s="9">
        <v>1</v>
      </c>
      <c r="DC20" s="9">
        <v>2</v>
      </c>
      <c r="DD20" s="12" t="str">
        <f>IF(DC20=1,"",IF(DC20=2,"NA",""))</f>
        <v>NA</v>
      </c>
      <c r="DE20" s="9">
        <v>2</v>
      </c>
      <c r="DF20" s="9">
        <v>2</v>
      </c>
      <c r="DG20" s="9" t="s">
        <v>11</v>
      </c>
      <c r="DH20" s="12" t="str">
        <f>IF(OR(DG20="a",DG20="b",DG20="c",DG20="d",DG20="e"),"NA","")</f>
        <v>NA</v>
      </c>
      <c r="DI20" s="9">
        <v>1</v>
      </c>
      <c r="DJ20" s="9">
        <v>2</v>
      </c>
      <c r="DK20" s="9">
        <v>2</v>
      </c>
      <c r="DL20" s="9">
        <v>2</v>
      </c>
      <c r="DM20" s="9">
        <v>2</v>
      </c>
      <c r="DN20" s="9">
        <v>1</v>
      </c>
      <c r="DO20" s="9">
        <v>2</v>
      </c>
      <c r="DP20" s="12" t="str">
        <f>IF(DO20=1,"",IF(DO20=2,"NA",""))</f>
        <v>NA</v>
      </c>
      <c r="DQ20" s="9">
        <v>0</v>
      </c>
      <c r="DR20" s="9">
        <v>0</v>
      </c>
      <c r="DS20" s="9">
        <v>0</v>
      </c>
      <c r="DT20" s="9">
        <v>1</v>
      </c>
      <c r="DU20" s="9">
        <v>1</v>
      </c>
      <c r="DV20" s="9">
        <v>0</v>
      </c>
      <c r="DW20" s="9">
        <v>1</v>
      </c>
      <c r="DX20" s="9">
        <v>1</v>
      </c>
      <c r="DY20" s="9">
        <v>0</v>
      </c>
      <c r="DZ20" s="9">
        <v>3</v>
      </c>
      <c r="EA20" s="9">
        <v>3</v>
      </c>
      <c r="EB20" s="9">
        <v>0</v>
      </c>
      <c r="EC20" s="9">
        <v>1</v>
      </c>
      <c r="ED20" s="9">
        <v>1</v>
      </c>
      <c r="EE20" s="9">
        <v>0</v>
      </c>
      <c r="EF20" s="9">
        <v>6</v>
      </c>
      <c r="EG20" s="9">
        <v>6</v>
      </c>
      <c r="EH20" s="9">
        <v>0</v>
      </c>
      <c r="EI20" s="9">
        <v>0</v>
      </c>
      <c r="EJ20" s="9">
        <v>0</v>
      </c>
      <c r="EK20" s="9">
        <v>0</v>
      </c>
      <c r="EL20" s="9">
        <v>1</v>
      </c>
      <c r="EM20" s="9">
        <v>1</v>
      </c>
      <c r="EN20" s="9">
        <v>0</v>
      </c>
      <c r="EO20" s="9">
        <v>0</v>
      </c>
      <c r="EP20" s="9">
        <v>0</v>
      </c>
      <c r="EQ20" s="9">
        <v>0</v>
      </c>
      <c r="ER20" s="9">
        <v>1</v>
      </c>
      <c r="ES20" s="9">
        <v>1</v>
      </c>
      <c r="ET20" s="9">
        <v>0</v>
      </c>
      <c r="EU20" s="9">
        <v>0</v>
      </c>
      <c r="EV20" s="9">
        <v>0</v>
      </c>
      <c r="EW20" s="9">
        <v>0</v>
      </c>
      <c r="EX20" s="9">
        <v>0</v>
      </c>
      <c r="EY20" s="9">
        <v>0</v>
      </c>
      <c r="EZ20" s="9">
        <v>0</v>
      </c>
      <c r="FA20" s="9">
        <v>0</v>
      </c>
      <c r="FB20" s="9">
        <f>IF(FA20&gt;0,"",0)</f>
        <v>0</v>
      </c>
      <c r="FC20" s="9">
        <v>0</v>
      </c>
      <c r="FD20" s="12" t="str">
        <f>IF(OR(FA20&gt;0,FC20&gt;0),"","NA")</f>
        <v>NA</v>
      </c>
      <c r="FE20" s="9">
        <v>1</v>
      </c>
      <c r="FF20" s="9">
        <v>2</v>
      </c>
      <c r="FG20" s="9">
        <v>1</v>
      </c>
      <c r="FH20" s="9">
        <v>2</v>
      </c>
      <c r="FI20" s="9">
        <v>1</v>
      </c>
      <c r="FJ20" s="9">
        <v>1</v>
      </c>
      <c r="FK20" s="9">
        <v>2</v>
      </c>
      <c r="FL20" s="9">
        <v>1</v>
      </c>
      <c r="FM20" s="9">
        <v>2</v>
      </c>
      <c r="FN20" s="12" t="str">
        <f>IF(FM20=1,"",IF(FM20=2,"NA",""))</f>
        <v>NA</v>
      </c>
      <c r="FO20" s="9">
        <v>1</v>
      </c>
      <c r="FP20" s="9">
        <v>1</v>
      </c>
      <c r="FQ20" s="9">
        <v>2</v>
      </c>
      <c r="FR20" s="9">
        <v>2</v>
      </c>
      <c r="FS20" s="12" t="str">
        <f>IF(FR20=1,"",IF(FR20=2,"NA",""))</f>
        <v>NA</v>
      </c>
      <c r="FT20" s="9">
        <v>1</v>
      </c>
      <c r="FU20" s="9">
        <v>1</v>
      </c>
      <c r="FV20" s="9">
        <v>2</v>
      </c>
      <c r="FW20" s="12"/>
      <c r="FX20" s="9"/>
      <c r="FY20" s="12" t="str">
        <f>IF(OR(FX20=1,FX20=2,FX20=3,FX20=4),"NA","")</f>
        <v/>
      </c>
      <c r="FZ20" s="9">
        <v>2</v>
      </c>
      <c r="GA20" s="12"/>
      <c r="GB20" s="9"/>
      <c r="GC20" s="12" t="str">
        <f>IF(OR(GB20=1,GB20=2,GB20=3,GB20=4),"NA","")</f>
        <v/>
      </c>
      <c r="GD20" s="9">
        <v>2</v>
      </c>
      <c r="GE20" s="12"/>
      <c r="GF20" s="9"/>
      <c r="GG20" s="12" t="str">
        <f>IF(OR(GF20=1,GF20=2,GF20=3,GF20=4),"NA","")</f>
        <v/>
      </c>
      <c r="GH20" s="9">
        <v>2</v>
      </c>
      <c r="GI20" s="9">
        <v>2</v>
      </c>
      <c r="GJ20" s="12"/>
      <c r="GK20" s="12"/>
      <c r="GL20" s="9"/>
      <c r="GM20" s="12" t="str">
        <f>IF(OR(GL20=1,GL20=2,GL20=3,GL20=4),"NA","")</f>
        <v/>
      </c>
      <c r="GN20" s="9">
        <v>1</v>
      </c>
      <c r="GO20" s="12" t="s">
        <v>111</v>
      </c>
      <c r="GP20" s="9"/>
      <c r="GQ20" s="12" t="str">
        <f>IF(GP20=5,"","NA")</f>
        <v>NA</v>
      </c>
      <c r="GR20" s="9">
        <v>1</v>
      </c>
      <c r="GS20" s="12" t="s">
        <v>111</v>
      </c>
      <c r="GT20" s="9"/>
      <c r="GU20" s="12" t="str">
        <f>IF(GT20=5,"","NA")</f>
        <v>NA</v>
      </c>
      <c r="GV20" s="9">
        <v>1</v>
      </c>
      <c r="GW20" s="12" t="s">
        <v>111</v>
      </c>
      <c r="GX20" s="9"/>
      <c r="GY20" s="12" t="str">
        <f>IF(GX20=5,"","NA")</f>
        <v>NA</v>
      </c>
      <c r="GZ20" s="9">
        <v>1</v>
      </c>
      <c r="HA20" s="12" t="s">
        <v>111</v>
      </c>
      <c r="HB20" s="9"/>
      <c r="HC20" s="12" t="str">
        <f>IF(HB20=5,"","NA")</f>
        <v>NA</v>
      </c>
      <c r="HD20" s="9">
        <v>1</v>
      </c>
      <c r="HE20" s="12" t="s">
        <v>111</v>
      </c>
      <c r="HF20" s="9"/>
      <c r="HG20" s="12" t="str">
        <f>IF(HF20=5,"","NA")</f>
        <v>NA</v>
      </c>
      <c r="HH20" s="9">
        <v>1</v>
      </c>
      <c r="HI20" s="12" t="s">
        <v>111</v>
      </c>
      <c r="HJ20" s="9"/>
      <c r="HK20" s="12" t="str">
        <f>IF(HJ20=5,"","NA")</f>
        <v>NA</v>
      </c>
      <c r="HL20" s="9">
        <v>2</v>
      </c>
      <c r="HM20" s="12" t="str">
        <f>IF(HL20=2,"NA","")</f>
        <v>NA</v>
      </c>
      <c r="HN20" s="9">
        <v>3</v>
      </c>
      <c r="HO20" s="12" t="str">
        <f>IF(HN20=5,"","NA")</f>
        <v>NA</v>
      </c>
      <c r="HP20" s="9">
        <v>1</v>
      </c>
      <c r="HQ20" s="12" t="s">
        <v>111</v>
      </c>
      <c r="HR20" s="9"/>
      <c r="HS20" s="12" t="str">
        <f>IF(HR20=5,"","NA")</f>
        <v>NA</v>
      </c>
      <c r="HT20" s="9">
        <v>2</v>
      </c>
      <c r="HU20" s="12" t="str">
        <f>IF(HT20=2,"NA","")</f>
        <v>NA</v>
      </c>
      <c r="HV20" s="9">
        <v>5</v>
      </c>
      <c r="HW20" s="12" t="s">
        <v>1218</v>
      </c>
      <c r="HX20" s="9">
        <v>1</v>
      </c>
      <c r="HY20" s="12" t="s">
        <v>111</v>
      </c>
      <c r="HZ20" s="9"/>
      <c r="IA20" s="12" t="str">
        <f>IF(HZ20=5,"","NA")</f>
        <v>NA</v>
      </c>
      <c r="IB20" s="9">
        <v>2</v>
      </c>
      <c r="IC20" s="12" t="str">
        <f>IF(IB20=2,"NA","")</f>
        <v>NA</v>
      </c>
      <c r="ID20" s="9">
        <v>1</v>
      </c>
      <c r="IE20" s="12" t="str">
        <f>IF(ID20=5,"","NA")</f>
        <v>NA</v>
      </c>
      <c r="IF20" s="9">
        <v>2</v>
      </c>
      <c r="IG20" s="12" t="str">
        <f>IF(IF20=2,"NA","")</f>
        <v>NA</v>
      </c>
      <c r="IH20" s="9">
        <v>1</v>
      </c>
      <c r="II20" s="12" t="str">
        <f>IF(IH20=5,"","NA")</f>
        <v>NA</v>
      </c>
      <c r="IJ20" s="9">
        <v>2</v>
      </c>
      <c r="IK20" s="12" t="str">
        <f>IF(IJ20=2,"NA","")</f>
        <v>NA</v>
      </c>
      <c r="IL20" s="12" t="str">
        <f>IF(IJ20=2,"NA","")</f>
        <v>NA</v>
      </c>
      <c r="IM20" s="9"/>
      <c r="IN20" s="12" t="str">
        <f>IF(IM20=5,"","NA")</f>
        <v>NA</v>
      </c>
      <c r="IO20" s="9">
        <v>2</v>
      </c>
      <c r="IP20" s="9" t="str">
        <f>IF($IO20=1,"",IF($IO20=2,"NA",""))</f>
        <v>NA</v>
      </c>
      <c r="IQ20" s="9" t="str">
        <f>IF($IO20=1,"",IF($IO20=2,"NA",""))</f>
        <v>NA</v>
      </c>
      <c r="IR20" s="9" t="str">
        <f>IF($IO20=1,"",IF($IO20=2,"NA",""))</f>
        <v>NA</v>
      </c>
      <c r="IS20" s="9">
        <v>2</v>
      </c>
      <c r="IT20" s="9"/>
      <c r="IU20" s="9"/>
      <c r="IV20" s="9"/>
      <c r="IW20" s="9"/>
      <c r="IX20" s="9"/>
      <c r="IY20" s="9"/>
      <c r="IZ20" s="9"/>
      <c r="JA20" s="9"/>
      <c r="JB20" s="9"/>
      <c r="JC20" s="9"/>
      <c r="JD20" s="9"/>
      <c r="JE20" s="9"/>
      <c r="JF20" s="9"/>
      <c r="JG20" s="9"/>
      <c r="JH20" s="9" t="s">
        <v>11</v>
      </c>
      <c r="JI20" s="9">
        <v>1</v>
      </c>
      <c r="JJ20" s="9">
        <v>1</v>
      </c>
      <c r="JK20" s="9">
        <v>1</v>
      </c>
      <c r="JL20" s="9">
        <v>1</v>
      </c>
      <c r="JM20" s="9">
        <v>1</v>
      </c>
      <c r="JN20" s="9">
        <v>1</v>
      </c>
      <c r="JO20" s="9">
        <v>1</v>
      </c>
      <c r="JP20" s="9">
        <v>2</v>
      </c>
      <c r="JQ20" s="9">
        <v>2</v>
      </c>
      <c r="JR20" s="9">
        <v>2</v>
      </c>
      <c r="JS20" s="9">
        <v>2</v>
      </c>
      <c r="JT20" s="9">
        <v>2</v>
      </c>
      <c r="JU20" s="9">
        <v>2</v>
      </c>
      <c r="JV20" s="9">
        <v>2</v>
      </c>
      <c r="JW20" s="9">
        <v>2</v>
      </c>
      <c r="JX20" s="9">
        <v>2</v>
      </c>
      <c r="JY20" s="9">
        <v>2</v>
      </c>
      <c r="JZ20" s="9">
        <v>1</v>
      </c>
      <c r="KA20" s="9">
        <v>2</v>
      </c>
      <c r="KB20" s="10" t="s">
        <v>374</v>
      </c>
      <c r="KC20" s="9">
        <v>18</v>
      </c>
      <c r="KD20" s="9">
        <v>0</v>
      </c>
      <c r="KE20" s="9">
        <v>0</v>
      </c>
      <c r="KF20" s="9">
        <v>0</v>
      </c>
      <c r="KG20" s="9">
        <v>0</v>
      </c>
      <c r="KH20" s="9">
        <v>0</v>
      </c>
      <c r="KI20" s="9">
        <v>0</v>
      </c>
      <c r="KJ20" s="12"/>
      <c r="KK20" s="12"/>
    </row>
    <row r="21" spans="1:297" ht="120" x14ac:dyDescent="0.25">
      <c r="A21" s="11" t="s">
        <v>1167</v>
      </c>
      <c r="B21" s="10" t="s">
        <v>817</v>
      </c>
      <c r="C21" s="9" t="s">
        <v>12</v>
      </c>
      <c r="D21" s="12" t="s">
        <v>374</v>
      </c>
      <c r="E21" s="9">
        <v>1</v>
      </c>
      <c r="F21" s="9">
        <v>1</v>
      </c>
      <c r="G21" s="9">
        <v>2</v>
      </c>
      <c r="H21" s="9">
        <v>1</v>
      </c>
      <c r="I21" s="9">
        <v>1</v>
      </c>
      <c r="J21" s="9">
        <v>1</v>
      </c>
      <c r="K21" s="9">
        <v>2</v>
      </c>
      <c r="L21" s="12" t="s">
        <v>374</v>
      </c>
      <c r="M21" s="12" t="s">
        <v>848</v>
      </c>
      <c r="N21" s="9">
        <v>1</v>
      </c>
      <c r="O21" s="9">
        <v>2</v>
      </c>
      <c r="P21" s="9"/>
      <c r="Q21" s="12" t="s">
        <v>849</v>
      </c>
      <c r="R21" s="18">
        <v>3</v>
      </c>
      <c r="S21" s="18">
        <v>2</v>
      </c>
      <c r="T21" s="17"/>
      <c r="U21" s="17" t="s">
        <v>850</v>
      </c>
      <c r="V21" s="18">
        <v>1</v>
      </c>
      <c r="W21" s="18">
        <v>2</v>
      </c>
      <c r="X21" s="17"/>
      <c r="Y21" s="17" t="s">
        <v>851</v>
      </c>
      <c r="Z21" s="18">
        <v>1</v>
      </c>
      <c r="AA21" s="18">
        <v>2</v>
      </c>
      <c r="AB21" s="17"/>
      <c r="AC21" s="17" t="s">
        <v>852</v>
      </c>
      <c r="AD21" s="18">
        <v>1</v>
      </c>
      <c r="AE21" s="18">
        <v>4</v>
      </c>
      <c r="AF21" s="17" t="s">
        <v>853</v>
      </c>
      <c r="AG21" s="9">
        <v>1</v>
      </c>
      <c r="AH21" s="12" t="s">
        <v>374</v>
      </c>
      <c r="AI21" s="9">
        <v>2</v>
      </c>
      <c r="AJ21" s="9">
        <v>1</v>
      </c>
      <c r="AK21" s="9">
        <v>1</v>
      </c>
      <c r="AL21" s="9">
        <v>1</v>
      </c>
      <c r="AM21" s="9">
        <v>2</v>
      </c>
      <c r="AN21" s="9">
        <v>1</v>
      </c>
      <c r="AO21" s="9">
        <v>1</v>
      </c>
      <c r="AP21" s="9">
        <v>1</v>
      </c>
      <c r="AQ21" s="12" t="s">
        <v>818</v>
      </c>
      <c r="AR21" s="12" t="s">
        <v>374</v>
      </c>
      <c r="AS21" s="9">
        <v>4</v>
      </c>
      <c r="AT21" s="12" t="s">
        <v>374</v>
      </c>
      <c r="AU21" s="9">
        <v>4</v>
      </c>
      <c r="AV21" s="12" t="s">
        <v>374</v>
      </c>
      <c r="AW21" s="9">
        <v>1</v>
      </c>
      <c r="AX21" s="12" t="s">
        <v>865</v>
      </c>
      <c r="AY21" s="9">
        <v>2</v>
      </c>
      <c r="AZ21" s="9">
        <v>3</v>
      </c>
      <c r="BA21" s="12"/>
      <c r="BB21" s="12" t="s">
        <v>866</v>
      </c>
      <c r="BC21" s="9">
        <v>1</v>
      </c>
      <c r="BD21" s="12" t="s">
        <v>867</v>
      </c>
      <c r="BE21" s="9">
        <v>2</v>
      </c>
      <c r="BF21" s="9">
        <v>3</v>
      </c>
      <c r="BG21" s="12"/>
      <c r="BH21" s="12" t="s">
        <v>866</v>
      </c>
      <c r="BI21" s="9">
        <v>1</v>
      </c>
      <c r="BJ21" s="12" t="s">
        <v>868</v>
      </c>
      <c r="BK21" s="9">
        <v>2</v>
      </c>
      <c r="BL21" s="9">
        <v>3</v>
      </c>
      <c r="BM21" s="12"/>
      <c r="BN21" s="12" t="s">
        <v>866</v>
      </c>
      <c r="BO21" s="9">
        <v>2</v>
      </c>
      <c r="BP21" s="10"/>
      <c r="BQ21" s="10"/>
      <c r="BR21" s="10"/>
      <c r="BS21" s="10"/>
      <c r="BT21" s="10"/>
      <c r="BU21" s="10"/>
      <c r="BV21" s="9">
        <v>2</v>
      </c>
      <c r="BW21" s="9">
        <v>2</v>
      </c>
      <c r="BX21" s="9">
        <v>2</v>
      </c>
      <c r="BY21" s="9">
        <v>2</v>
      </c>
      <c r="BZ21" s="9">
        <v>1</v>
      </c>
      <c r="CA21" s="9">
        <v>1</v>
      </c>
      <c r="CB21" s="9">
        <v>1</v>
      </c>
      <c r="CC21" s="9">
        <v>2</v>
      </c>
      <c r="CD21" s="9">
        <v>1</v>
      </c>
      <c r="CE21" s="12" t="s">
        <v>819</v>
      </c>
      <c r="CF21" s="9">
        <v>2</v>
      </c>
      <c r="CG21" s="9">
        <v>2</v>
      </c>
      <c r="CH21" s="9">
        <v>2</v>
      </c>
      <c r="CI21" s="9">
        <v>2</v>
      </c>
      <c r="CJ21" s="9">
        <v>2</v>
      </c>
      <c r="CK21" s="9">
        <v>2</v>
      </c>
      <c r="CL21" s="9">
        <v>2</v>
      </c>
      <c r="CM21" s="9">
        <v>2</v>
      </c>
      <c r="CN21" s="9">
        <v>2</v>
      </c>
      <c r="CO21" s="12" t="s">
        <v>374</v>
      </c>
      <c r="CP21" s="9">
        <v>1</v>
      </c>
      <c r="CQ21" s="9">
        <v>1</v>
      </c>
      <c r="CR21" s="9">
        <v>1</v>
      </c>
      <c r="CS21" s="9">
        <v>1</v>
      </c>
      <c r="CT21" s="9">
        <v>2</v>
      </c>
      <c r="CU21" s="9">
        <v>2</v>
      </c>
      <c r="CV21" s="12" t="s">
        <v>374</v>
      </c>
      <c r="CW21" s="9">
        <v>2</v>
      </c>
      <c r="CX21" s="9">
        <v>2</v>
      </c>
      <c r="CY21" s="9">
        <v>2</v>
      </c>
      <c r="CZ21" s="9">
        <v>2</v>
      </c>
      <c r="DA21" s="9">
        <v>2</v>
      </c>
      <c r="DB21" s="9">
        <v>2</v>
      </c>
      <c r="DC21" s="9">
        <v>2</v>
      </c>
      <c r="DD21" s="12" t="s">
        <v>374</v>
      </c>
      <c r="DE21" s="9">
        <v>1</v>
      </c>
      <c r="DF21" s="9">
        <v>1</v>
      </c>
      <c r="DG21" s="9" t="s">
        <v>16</v>
      </c>
      <c r="DH21" s="12" t="s">
        <v>820</v>
      </c>
      <c r="DI21" s="9">
        <v>2</v>
      </c>
      <c r="DJ21" s="9">
        <v>2</v>
      </c>
      <c r="DK21" s="9">
        <v>2</v>
      </c>
      <c r="DL21" s="9">
        <v>1</v>
      </c>
      <c r="DM21" s="9">
        <v>2</v>
      </c>
      <c r="DN21" s="9">
        <v>2</v>
      </c>
      <c r="DO21" s="9">
        <v>1</v>
      </c>
      <c r="DP21" s="12" t="s">
        <v>821</v>
      </c>
      <c r="DQ21" s="9">
        <v>5</v>
      </c>
      <c r="DR21" s="9">
        <v>5</v>
      </c>
      <c r="DS21" s="9">
        <v>0</v>
      </c>
      <c r="DT21" s="9">
        <v>1</v>
      </c>
      <c r="DU21" s="9">
        <v>1</v>
      </c>
      <c r="DV21" s="9">
        <v>0</v>
      </c>
      <c r="DW21" s="9">
        <v>0</v>
      </c>
      <c r="DX21" s="9">
        <v>0</v>
      </c>
      <c r="DY21" s="9">
        <v>0</v>
      </c>
      <c r="DZ21" s="9">
        <v>1</v>
      </c>
      <c r="EA21" s="9">
        <v>1</v>
      </c>
      <c r="EB21" s="9">
        <v>0</v>
      </c>
      <c r="EC21" s="9">
        <v>0</v>
      </c>
      <c r="ED21" s="9">
        <v>0</v>
      </c>
      <c r="EE21" s="9">
        <v>0</v>
      </c>
      <c r="EF21" s="9">
        <v>6</v>
      </c>
      <c r="EG21" s="9">
        <v>6</v>
      </c>
      <c r="EH21" s="9">
        <v>0</v>
      </c>
      <c r="EI21" s="9">
        <v>0</v>
      </c>
      <c r="EJ21" s="9">
        <v>0</v>
      </c>
      <c r="EK21" s="9">
        <v>0</v>
      </c>
      <c r="EL21" s="9">
        <v>2</v>
      </c>
      <c r="EM21" s="9">
        <v>2</v>
      </c>
      <c r="EN21" s="9">
        <v>0</v>
      </c>
      <c r="EO21" s="9">
        <v>0</v>
      </c>
      <c r="EP21" s="9">
        <v>0</v>
      </c>
      <c r="EQ21" s="9">
        <v>0</v>
      </c>
      <c r="ER21" s="9">
        <v>2</v>
      </c>
      <c r="ES21" s="9">
        <v>2</v>
      </c>
      <c r="ET21" s="9">
        <v>0</v>
      </c>
      <c r="EU21" s="9">
        <v>0</v>
      </c>
      <c r="EV21" s="9">
        <v>0</v>
      </c>
      <c r="EW21" s="9">
        <v>0</v>
      </c>
      <c r="EX21" s="9">
        <v>2</v>
      </c>
      <c r="EY21" s="9">
        <v>2</v>
      </c>
      <c r="EZ21" s="9">
        <v>0</v>
      </c>
      <c r="FA21" s="9">
        <v>0</v>
      </c>
      <c r="FB21" s="9">
        <v>0</v>
      </c>
      <c r="FC21" s="9">
        <v>0</v>
      </c>
      <c r="FD21" s="12" t="s">
        <v>374</v>
      </c>
      <c r="FE21" s="9">
        <v>1</v>
      </c>
      <c r="FF21" s="9">
        <v>1</v>
      </c>
      <c r="FG21" s="9">
        <v>1</v>
      </c>
      <c r="FH21" s="9">
        <v>2</v>
      </c>
      <c r="FI21" s="9">
        <v>1</v>
      </c>
      <c r="FJ21" s="9">
        <v>1</v>
      </c>
      <c r="FK21" s="9">
        <v>2</v>
      </c>
      <c r="FL21" s="9">
        <v>2</v>
      </c>
      <c r="FM21" s="9">
        <v>1</v>
      </c>
      <c r="FN21" s="12" t="s">
        <v>822</v>
      </c>
      <c r="FO21" s="9"/>
      <c r="FP21" s="9"/>
      <c r="FQ21" s="9"/>
      <c r="FR21" s="9"/>
      <c r="FS21" s="12" t="s">
        <v>382</v>
      </c>
      <c r="FT21" s="9">
        <v>1</v>
      </c>
      <c r="FU21" s="9">
        <v>1</v>
      </c>
      <c r="FV21" s="9">
        <v>1</v>
      </c>
      <c r="FW21" s="12" t="s">
        <v>877</v>
      </c>
      <c r="FX21" s="9">
        <v>3</v>
      </c>
      <c r="FY21" s="12" t="s">
        <v>374</v>
      </c>
      <c r="FZ21" s="9">
        <v>2</v>
      </c>
      <c r="GA21" s="12"/>
      <c r="GB21" s="9"/>
      <c r="GC21" s="12" t="s">
        <v>382</v>
      </c>
      <c r="GD21" s="9">
        <v>1</v>
      </c>
      <c r="GE21" s="12" t="s">
        <v>878</v>
      </c>
      <c r="GF21" s="9">
        <v>2</v>
      </c>
      <c r="GG21" s="12" t="s">
        <v>374</v>
      </c>
      <c r="GH21" s="9">
        <v>2</v>
      </c>
      <c r="GI21" s="9">
        <v>2</v>
      </c>
      <c r="GJ21" s="12"/>
      <c r="GK21" s="12"/>
      <c r="GL21" s="9"/>
      <c r="GM21" s="12" t="s">
        <v>382</v>
      </c>
      <c r="GN21" s="9">
        <v>1</v>
      </c>
      <c r="GO21" s="12" t="s">
        <v>881</v>
      </c>
      <c r="GP21" s="9"/>
      <c r="GQ21" s="12" t="s">
        <v>374</v>
      </c>
      <c r="GR21" s="9">
        <v>2</v>
      </c>
      <c r="GS21" s="12" t="s">
        <v>374</v>
      </c>
      <c r="GT21" s="9">
        <v>2</v>
      </c>
      <c r="GU21" s="12" t="s">
        <v>374</v>
      </c>
      <c r="GV21" s="9">
        <v>2</v>
      </c>
      <c r="GW21" s="12" t="s">
        <v>374</v>
      </c>
      <c r="GX21" s="9">
        <v>4</v>
      </c>
      <c r="GY21" s="12" t="s">
        <v>374</v>
      </c>
      <c r="GZ21" s="9">
        <v>1</v>
      </c>
      <c r="HA21" s="12" t="s">
        <v>882</v>
      </c>
      <c r="HB21" s="9"/>
      <c r="HC21" s="12" t="s">
        <v>374</v>
      </c>
      <c r="HD21" s="9">
        <v>1</v>
      </c>
      <c r="HE21" s="12" t="s">
        <v>883</v>
      </c>
      <c r="HF21" s="9"/>
      <c r="HG21" s="12" t="s">
        <v>374</v>
      </c>
      <c r="HH21" s="9">
        <v>1</v>
      </c>
      <c r="HI21" s="12" t="s">
        <v>884</v>
      </c>
      <c r="HJ21" s="9"/>
      <c r="HK21" s="12" t="s">
        <v>374</v>
      </c>
      <c r="HL21" s="9">
        <v>2</v>
      </c>
      <c r="HM21" s="12" t="s">
        <v>374</v>
      </c>
      <c r="HN21" s="9">
        <v>2</v>
      </c>
      <c r="HO21" s="12" t="s">
        <v>374</v>
      </c>
      <c r="HP21" s="9">
        <v>1</v>
      </c>
      <c r="HQ21" s="12" t="s">
        <v>885</v>
      </c>
      <c r="HR21" s="9"/>
      <c r="HS21" s="12" t="s">
        <v>374</v>
      </c>
      <c r="HT21" s="9">
        <v>1</v>
      </c>
      <c r="HU21" s="12" t="s">
        <v>886</v>
      </c>
      <c r="HV21" s="9"/>
      <c r="HW21" s="12" t="s">
        <v>374</v>
      </c>
      <c r="HX21" s="9">
        <v>1</v>
      </c>
      <c r="HY21" s="12" t="s">
        <v>887</v>
      </c>
      <c r="HZ21" s="9"/>
      <c r="IA21" s="12" t="s">
        <v>374</v>
      </c>
      <c r="IB21" s="9">
        <v>2</v>
      </c>
      <c r="IC21" s="12" t="s">
        <v>374</v>
      </c>
      <c r="ID21" s="9">
        <v>4</v>
      </c>
      <c r="IE21" s="12" t="s">
        <v>374</v>
      </c>
      <c r="IF21" s="9">
        <v>2</v>
      </c>
      <c r="IG21" s="12" t="s">
        <v>374</v>
      </c>
      <c r="IH21" s="9">
        <v>4</v>
      </c>
      <c r="II21" s="12" t="s">
        <v>374</v>
      </c>
      <c r="IJ21" s="9">
        <v>1</v>
      </c>
      <c r="IK21" s="12" t="s">
        <v>888</v>
      </c>
      <c r="IL21" s="12" t="s">
        <v>889</v>
      </c>
      <c r="IM21" s="9"/>
      <c r="IN21" s="12" t="s">
        <v>374</v>
      </c>
      <c r="IO21" s="9">
        <v>1</v>
      </c>
      <c r="IP21" s="12" t="s">
        <v>823</v>
      </c>
      <c r="IQ21" s="12" t="s">
        <v>824</v>
      </c>
      <c r="IR21" s="12" t="s">
        <v>825</v>
      </c>
      <c r="IS21" s="9">
        <v>1</v>
      </c>
      <c r="IT21" s="9">
        <v>1</v>
      </c>
      <c r="IU21" s="9" t="s">
        <v>826</v>
      </c>
      <c r="IV21" s="9">
        <v>2</v>
      </c>
      <c r="IW21" s="9" t="s">
        <v>374</v>
      </c>
      <c r="IX21" s="9">
        <v>1</v>
      </c>
      <c r="IY21" s="9">
        <v>1</v>
      </c>
      <c r="IZ21" s="9">
        <v>2</v>
      </c>
      <c r="JA21" s="9">
        <v>2</v>
      </c>
      <c r="JB21" s="9">
        <v>1</v>
      </c>
      <c r="JC21" s="9">
        <v>1</v>
      </c>
      <c r="JD21" s="9">
        <v>2</v>
      </c>
      <c r="JE21" s="9">
        <v>2</v>
      </c>
      <c r="JF21" s="9" t="s">
        <v>374</v>
      </c>
      <c r="JG21" s="9" t="s">
        <v>374</v>
      </c>
      <c r="JH21" s="9"/>
      <c r="JI21" s="9">
        <v>2</v>
      </c>
      <c r="JJ21" s="9">
        <v>1</v>
      </c>
      <c r="JK21" s="9">
        <v>1</v>
      </c>
      <c r="JL21" s="9">
        <v>2</v>
      </c>
      <c r="JM21" s="9">
        <v>1</v>
      </c>
      <c r="JN21" s="9">
        <v>1</v>
      </c>
      <c r="JO21" s="9">
        <v>1</v>
      </c>
      <c r="JP21" s="9">
        <v>1</v>
      </c>
      <c r="JQ21" s="9">
        <v>2</v>
      </c>
      <c r="JR21" s="9">
        <v>2</v>
      </c>
      <c r="JS21" s="9">
        <v>2</v>
      </c>
      <c r="JT21" s="9">
        <v>2</v>
      </c>
      <c r="JU21" s="9">
        <v>2</v>
      </c>
      <c r="JV21" s="9">
        <v>2</v>
      </c>
      <c r="JW21" s="9">
        <v>2</v>
      </c>
      <c r="JX21" s="9">
        <v>2</v>
      </c>
      <c r="JY21" s="9">
        <v>1</v>
      </c>
      <c r="JZ21" s="9">
        <v>1</v>
      </c>
      <c r="KA21" s="9">
        <v>1</v>
      </c>
      <c r="KB21" s="10" t="s">
        <v>827</v>
      </c>
      <c r="KC21" s="9">
        <v>19</v>
      </c>
      <c r="KD21" s="9">
        <v>0</v>
      </c>
      <c r="KE21" s="9">
        <v>0</v>
      </c>
      <c r="KF21" s="9">
        <v>0</v>
      </c>
      <c r="KG21" s="9">
        <v>0</v>
      </c>
      <c r="KH21" s="9">
        <v>0</v>
      </c>
      <c r="KI21" s="9">
        <v>0</v>
      </c>
      <c r="KJ21" s="12"/>
      <c r="KK21" s="12" t="s">
        <v>828</v>
      </c>
    </row>
    <row r="22" spans="1:297" ht="105" x14ac:dyDescent="0.25">
      <c r="A22" s="11" t="s">
        <v>394</v>
      </c>
      <c r="B22" s="10" t="s">
        <v>395</v>
      </c>
      <c r="C22" s="9" t="s">
        <v>11</v>
      </c>
      <c r="D22" s="12" t="s">
        <v>374</v>
      </c>
      <c r="E22" s="9"/>
      <c r="F22" s="9"/>
      <c r="G22" s="9"/>
      <c r="H22" s="9"/>
      <c r="I22" s="9"/>
      <c r="J22" s="9"/>
      <c r="K22" s="9"/>
      <c r="L22" s="12" t="s">
        <v>382</v>
      </c>
      <c r="M22" s="12" t="s">
        <v>414</v>
      </c>
      <c r="N22" s="9">
        <v>1</v>
      </c>
      <c r="O22" s="9">
        <v>2</v>
      </c>
      <c r="P22" s="9"/>
      <c r="Q22" s="12" t="s">
        <v>415</v>
      </c>
      <c r="R22" s="18">
        <v>1</v>
      </c>
      <c r="S22" s="18">
        <v>2</v>
      </c>
      <c r="T22" s="17"/>
      <c r="U22" s="17" t="s">
        <v>416</v>
      </c>
      <c r="V22" s="18">
        <v>1</v>
      </c>
      <c r="W22" s="18">
        <v>2</v>
      </c>
      <c r="X22" s="17"/>
      <c r="Y22" s="17" t="s">
        <v>417</v>
      </c>
      <c r="Z22" s="18">
        <v>1</v>
      </c>
      <c r="AA22" s="18">
        <v>2</v>
      </c>
      <c r="AB22" s="17"/>
      <c r="AC22" s="17" t="s">
        <v>418</v>
      </c>
      <c r="AD22" s="18">
        <v>1</v>
      </c>
      <c r="AE22" s="18">
        <v>2</v>
      </c>
      <c r="AF22" s="17"/>
      <c r="AG22" s="9">
        <v>1</v>
      </c>
      <c r="AH22" s="12" t="s">
        <v>374</v>
      </c>
      <c r="AI22" s="9">
        <v>1</v>
      </c>
      <c r="AJ22" s="9">
        <v>1</v>
      </c>
      <c r="AK22" s="9">
        <v>1</v>
      </c>
      <c r="AL22" s="9">
        <v>1</v>
      </c>
      <c r="AM22" s="9">
        <v>1</v>
      </c>
      <c r="AN22" s="9">
        <v>1</v>
      </c>
      <c r="AO22" s="9">
        <v>1</v>
      </c>
      <c r="AP22" s="9">
        <v>1</v>
      </c>
      <c r="AQ22" s="12" t="s">
        <v>396</v>
      </c>
      <c r="AR22" s="12" t="s">
        <v>374</v>
      </c>
      <c r="AS22" s="9">
        <v>4</v>
      </c>
      <c r="AT22" s="12" t="s">
        <v>374</v>
      </c>
      <c r="AU22" s="9">
        <v>4</v>
      </c>
      <c r="AV22" s="12" t="s">
        <v>374</v>
      </c>
      <c r="AW22" s="9">
        <v>1</v>
      </c>
      <c r="AX22" s="12" t="s">
        <v>429</v>
      </c>
      <c r="AY22" s="9">
        <v>1</v>
      </c>
      <c r="AZ22" s="9">
        <v>5</v>
      </c>
      <c r="BA22" s="12" t="s">
        <v>430</v>
      </c>
      <c r="BB22" s="12" t="s">
        <v>431</v>
      </c>
      <c r="BC22" s="9">
        <v>1</v>
      </c>
      <c r="BD22" s="12" t="s">
        <v>432</v>
      </c>
      <c r="BE22" s="9">
        <v>1</v>
      </c>
      <c r="BF22" s="9">
        <v>4</v>
      </c>
      <c r="BG22" s="12"/>
      <c r="BH22" s="12"/>
      <c r="BI22" s="9">
        <v>2</v>
      </c>
      <c r="BJ22" s="12"/>
      <c r="BK22" s="9"/>
      <c r="BL22" s="9"/>
      <c r="BM22" s="12"/>
      <c r="BN22" s="12"/>
      <c r="BO22" s="9">
        <v>2</v>
      </c>
      <c r="BP22" s="10"/>
      <c r="BQ22" s="10"/>
      <c r="BR22" s="10"/>
      <c r="BS22" s="10"/>
      <c r="BT22" s="10"/>
      <c r="BU22" s="10"/>
      <c r="BV22" s="9">
        <v>1</v>
      </c>
      <c r="BW22" s="9">
        <v>2</v>
      </c>
      <c r="BX22" s="9">
        <v>2</v>
      </c>
      <c r="BY22" s="9">
        <v>2</v>
      </c>
      <c r="BZ22" s="9">
        <v>2</v>
      </c>
      <c r="CA22" s="9">
        <v>2</v>
      </c>
      <c r="CB22" s="9">
        <v>2</v>
      </c>
      <c r="CC22" s="9">
        <v>2</v>
      </c>
      <c r="CD22" s="9">
        <v>2</v>
      </c>
      <c r="CE22" s="12" t="s">
        <v>374</v>
      </c>
      <c r="CF22" s="9">
        <v>1</v>
      </c>
      <c r="CG22" s="9">
        <v>2</v>
      </c>
      <c r="CH22" s="9">
        <v>2</v>
      </c>
      <c r="CI22" s="9">
        <v>2</v>
      </c>
      <c r="CJ22" s="9">
        <v>2</v>
      </c>
      <c r="CK22" s="9">
        <v>2</v>
      </c>
      <c r="CL22" s="9">
        <v>2</v>
      </c>
      <c r="CM22" s="9">
        <v>2</v>
      </c>
      <c r="CN22" s="9">
        <v>2</v>
      </c>
      <c r="CO22" s="12" t="s">
        <v>374</v>
      </c>
      <c r="CP22" s="9">
        <v>1</v>
      </c>
      <c r="CQ22" s="9">
        <v>1</v>
      </c>
      <c r="CR22" s="9">
        <v>1</v>
      </c>
      <c r="CS22" s="9">
        <v>1</v>
      </c>
      <c r="CT22" s="9">
        <v>2</v>
      </c>
      <c r="CU22" s="9">
        <v>2</v>
      </c>
      <c r="CV22" s="12" t="s">
        <v>374</v>
      </c>
      <c r="CW22" s="9">
        <v>2</v>
      </c>
      <c r="CX22" s="9">
        <v>2</v>
      </c>
      <c r="CY22" s="9">
        <v>2</v>
      </c>
      <c r="CZ22" s="9">
        <v>2</v>
      </c>
      <c r="DA22" s="9">
        <v>2</v>
      </c>
      <c r="DB22" s="9">
        <v>2</v>
      </c>
      <c r="DC22" s="9">
        <v>2</v>
      </c>
      <c r="DD22" s="12" t="s">
        <v>374</v>
      </c>
      <c r="DE22" s="9">
        <v>1</v>
      </c>
      <c r="DF22" s="9">
        <v>2</v>
      </c>
      <c r="DG22" s="9" t="s">
        <v>12</v>
      </c>
      <c r="DH22" s="12" t="s">
        <v>374</v>
      </c>
      <c r="DI22" s="9">
        <v>1</v>
      </c>
      <c r="DJ22" s="9">
        <v>1</v>
      </c>
      <c r="DK22" s="9">
        <v>1</v>
      </c>
      <c r="DL22" s="9">
        <v>2</v>
      </c>
      <c r="DM22" s="9">
        <v>2</v>
      </c>
      <c r="DN22" s="9">
        <v>2</v>
      </c>
      <c r="DO22" s="9">
        <v>2</v>
      </c>
      <c r="DP22" s="12" t="s">
        <v>374</v>
      </c>
      <c r="DQ22" s="9">
        <v>0</v>
      </c>
      <c r="DR22" s="9">
        <v>0</v>
      </c>
      <c r="DS22" s="9">
        <v>0</v>
      </c>
      <c r="DT22" s="9">
        <v>12</v>
      </c>
      <c r="DU22" s="9">
        <v>13</v>
      </c>
      <c r="DV22" s="9">
        <v>1</v>
      </c>
      <c r="DW22" s="9">
        <v>0</v>
      </c>
      <c r="DX22" s="9">
        <v>0</v>
      </c>
      <c r="DY22" s="9">
        <v>0</v>
      </c>
      <c r="DZ22" s="9">
        <v>3</v>
      </c>
      <c r="EA22" s="9">
        <v>3</v>
      </c>
      <c r="EB22" s="9">
        <v>0</v>
      </c>
      <c r="EC22" s="9">
        <v>1</v>
      </c>
      <c r="ED22" s="9">
        <v>1</v>
      </c>
      <c r="EE22" s="9">
        <v>0</v>
      </c>
      <c r="EF22" s="9">
        <v>4</v>
      </c>
      <c r="EG22" s="9">
        <v>4</v>
      </c>
      <c r="EH22" s="9">
        <v>0</v>
      </c>
      <c r="EI22" s="9">
        <v>0</v>
      </c>
      <c r="EJ22" s="9">
        <v>0</v>
      </c>
      <c r="EK22" s="9">
        <v>0</v>
      </c>
      <c r="EL22" s="9">
        <v>0</v>
      </c>
      <c r="EM22" s="9">
        <v>0</v>
      </c>
      <c r="EN22" s="9">
        <v>0</v>
      </c>
      <c r="EO22" s="9">
        <v>0</v>
      </c>
      <c r="EP22" s="9">
        <v>0</v>
      </c>
      <c r="EQ22" s="9">
        <v>0</v>
      </c>
      <c r="ER22" s="9">
        <v>15</v>
      </c>
      <c r="ES22" s="9">
        <v>13</v>
      </c>
      <c r="ET22" s="9">
        <v>0</v>
      </c>
      <c r="EU22" s="9">
        <v>0</v>
      </c>
      <c r="EV22" s="9">
        <v>0</v>
      </c>
      <c r="EW22" s="9">
        <v>0</v>
      </c>
      <c r="EX22" s="9">
        <v>1</v>
      </c>
      <c r="EY22" s="9">
        <v>1</v>
      </c>
      <c r="EZ22" s="9">
        <v>0</v>
      </c>
      <c r="FA22" s="9">
        <v>0</v>
      </c>
      <c r="FB22" s="9">
        <v>0</v>
      </c>
      <c r="FC22" s="9">
        <v>0</v>
      </c>
      <c r="FD22" s="12" t="s">
        <v>374</v>
      </c>
      <c r="FE22" s="9">
        <v>1</v>
      </c>
      <c r="FF22" s="9">
        <v>2</v>
      </c>
      <c r="FG22" s="9">
        <v>1</v>
      </c>
      <c r="FH22" s="9">
        <v>2</v>
      </c>
      <c r="FI22" s="9">
        <v>1</v>
      </c>
      <c r="FJ22" s="9">
        <v>1</v>
      </c>
      <c r="FK22" s="9">
        <v>2</v>
      </c>
      <c r="FL22" s="9">
        <v>1</v>
      </c>
      <c r="FM22" s="9">
        <v>2</v>
      </c>
      <c r="FN22" s="12" t="s">
        <v>374</v>
      </c>
      <c r="FO22" s="9">
        <v>1</v>
      </c>
      <c r="FP22" s="9">
        <v>1</v>
      </c>
      <c r="FQ22" s="9">
        <v>1</v>
      </c>
      <c r="FR22" s="9">
        <v>2</v>
      </c>
      <c r="FS22" s="12" t="s">
        <v>374</v>
      </c>
      <c r="FT22" s="9">
        <v>1</v>
      </c>
      <c r="FU22" s="9">
        <v>1</v>
      </c>
      <c r="FV22" s="9">
        <v>1</v>
      </c>
      <c r="FW22" s="12" t="s">
        <v>440</v>
      </c>
      <c r="FX22" s="9">
        <v>1</v>
      </c>
      <c r="FY22" s="12" t="s">
        <v>374</v>
      </c>
      <c r="FZ22" s="9">
        <v>1</v>
      </c>
      <c r="GA22" s="12" t="s">
        <v>441</v>
      </c>
      <c r="GB22" s="9">
        <v>1</v>
      </c>
      <c r="GC22" s="12" t="s">
        <v>374</v>
      </c>
      <c r="GD22" s="9">
        <v>1</v>
      </c>
      <c r="GE22" s="12" t="s">
        <v>442</v>
      </c>
      <c r="GF22" s="9">
        <v>1</v>
      </c>
      <c r="GG22" s="12" t="s">
        <v>374</v>
      </c>
      <c r="GH22" s="9">
        <v>2</v>
      </c>
      <c r="GI22" s="9">
        <v>2</v>
      </c>
      <c r="GJ22" s="12"/>
      <c r="GK22" s="12"/>
      <c r="GL22" s="9"/>
      <c r="GM22" s="12" t="s">
        <v>382</v>
      </c>
      <c r="GN22" s="9">
        <v>1</v>
      </c>
      <c r="GO22" s="12" t="s">
        <v>465</v>
      </c>
      <c r="GP22" s="9"/>
      <c r="GQ22" s="12" t="s">
        <v>374</v>
      </c>
      <c r="GR22" s="9">
        <v>1</v>
      </c>
      <c r="GS22" s="12" t="s">
        <v>466</v>
      </c>
      <c r="GT22" s="9"/>
      <c r="GU22" s="12" t="s">
        <v>374</v>
      </c>
      <c r="GV22" s="9">
        <v>1</v>
      </c>
      <c r="GW22" s="12" t="s">
        <v>467</v>
      </c>
      <c r="GX22" s="9"/>
      <c r="GY22" s="12" t="s">
        <v>374</v>
      </c>
      <c r="GZ22" s="9">
        <v>1</v>
      </c>
      <c r="HA22" s="12" t="s">
        <v>467</v>
      </c>
      <c r="HB22" s="9"/>
      <c r="HC22" s="12" t="s">
        <v>374</v>
      </c>
      <c r="HD22" s="9">
        <v>2</v>
      </c>
      <c r="HE22" s="12" t="s">
        <v>374</v>
      </c>
      <c r="HF22" s="9">
        <v>5</v>
      </c>
      <c r="HG22" s="12" t="s">
        <v>468</v>
      </c>
      <c r="HH22" s="9">
        <v>1</v>
      </c>
      <c r="HI22" s="12" t="s">
        <v>469</v>
      </c>
      <c r="HJ22" s="9"/>
      <c r="HK22" s="12" t="s">
        <v>374</v>
      </c>
      <c r="HL22" s="9">
        <v>1</v>
      </c>
      <c r="HM22" s="12" t="s">
        <v>470</v>
      </c>
      <c r="HN22" s="9"/>
      <c r="HO22" s="12" t="s">
        <v>374</v>
      </c>
      <c r="HP22" s="9">
        <v>2</v>
      </c>
      <c r="HQ22" s="12" t="s">
        <v>374</v>
      </c>
      <c r="HR22" s="9">
        <v>5</v>
      </c>
      <c r="HS22" s="12" t="s">
        <v>471</v>
      </c>
      <c r="HT22" s="9">
        <v>1</v>
      </c>
      <c r="HU22" s="12" t="s">
        <v>472</v>
      </c>
      <c r="HV22" s="9"/>
      <c r="HW22" s="12" t="s">
        <v>374</v>
      </c>
      <c r="HX22" s="9">
        <v>1</v>
      </c>
      <c r="HY22" s="12" t="s">
        <v>473</v>
      </c>
      <c r="HZ22" s="9"/>
      <c r="IA22" s="12" t="s">
        <v>374</v>
      </c>
      <c r="IB22" s="9">
        <v>2</v>
      </c>
      <c r="IC22" s="12" t="s">
        <v>374</v>
      </c>
      <c r="ID22" s="9">
        <v>5</v>
      </c>
      <c r="IE22" s="12" t="s">
        <v>474</v>
      </c>
      <c r="IF22" s="9">
        <v>1</v>
      </c>
      <c r="IG22" s="12" t="s">
        <v>475</v>
      </c>
      <c r="IH22" s="9"/>
      <c r="II22" s="12" t="s">
        <v>374</v>
      </c>
      <c r="IJ22" s="9">
        <v>2</v>
      </c>
      <c r="IK22" s="12" t="s">
        <v>374</v>
      </c>
      <c r="IL22" s="12" t="s">
        <v>374</v>
      </c>
      <c r="IM22" s="9"/>
      <c r="IN22" s="12" t="s">
        <v>374</v>
      </c>
      <c r="IO22" s="9">
        <v>2</v>
      </c>
      <c r="IP22" s="9" t="s">
        <v>374</v>
      </c>
      <c r="IQ22" s="9" t="s">
        <v>374</v>
      </c>
      <c r="IR22" s="9" t="s">
        <v>374</v>
      </c>
      <c r="IS22" s="9">
        <v>2</v>
      </c>
      <c r="IT22" s="9"/>
      <c r="IU22" s="9" t="s">
        <v>382</v>
      </c>
      <c r="IV22" s="9" t="s">
        <v>382</v>
      </c>
      <c r="IW22" s="9" t="s">
        <v>382</v>
      </c>
      <c r="IX22" s="9"/>
      <c r="IY22" s="9"/>
      <c r="IZ22" s="9"/>
      <c r="JA22" s="9"/>
      <c r="JB22" s="9"/>
      <c r="JC22" s="9"/>
      <c r="JD22" s="9"/>
      <c r="JE22" s="9"/>
      <c r="JF22" s="9" t="s">
        <v>382</v>
      </c>
      <c r="JG22" s="9"/>
      <c r="JH22" s="9" t="s">
        <v>14</v>
      </c>
      <c r="JI22" s="9">
        <v>2</v>
      </c>
      <c r="JJ22" s="9">
        <v>1</v>
      </c>
      <c r="JK22" s="9">
        <v>1</v>
      </c>
      <c r="JL22" s="9">
        <v>1</v>
      </c>
      <c r="JM22" s="9">
        <v>1</v>
      </c>
      <c r="JN22" s="9">
        <v>1</v>
      </c>
      <c r="JO22" s="9">
        <v>1</v>
      </c>
      <c r="JP22" s="9">
        <v>2</v>
      </c>
      <c r="JQ22" s="9">
        <v>2</v>
      </c>
      <c r="JR22" s="9">
        <v>2</v>
      </c>
      <c r="JS22" s="9">
        <v>2</v>
      </c>
      <c r="JT22" s="9">
        <v>2</v>
      </c>
      <c r="JU22" s="9">
        <v>2</v>
      </c>
      <c r="JV22" s="9">
        <v>2</v>
      </c>
      <c r="JW22" s="9">
        <v>2</v>
      </c>
      <c r="JX22" s="9">
        <v>2</v>
      </c>
      <c r="JY22" s="9">
        <v>2</v>
      </c>
      <c r="JZ22" s="9">
        <v>2</v>
      </c>
      <c r="KA22" s="9">
        <v>2</v>
      </c>
      <c r="KB22" s="10" t="s">
        <v>374</v>
      </c>
      <c r="KC22" s="9">
        <v>102</v>
      </c>
      <c r="KD22" s="9">
        <v>0</v>
      </c>
      <c r="KE22" s="9">
        <v>4</v>
      </c>
      <c r="KF22" s="9">
        <v>0</v>
      </c>
      <c r="KG22" s="9">
        <v>0</v>
      </c>
      <c r="KH22" s="9">
        <v>0</v>
      </c>
      <c r="KI22" s="9">
        <v>0</v>
      </c>
      <c r="KJ22" s="12"/>
      <c r="KK22" s="12" t="s">
        <v>1372</v>
      </c>
    </row>
    <row r="23" spans="1:297" ht="105" x14ac:dyDescent="0.25">
      <c r="A23" s="11" t="s">
        <v>5</v>
      </c>
      <c r="B23" s="10" t="s">
        <v>6</v>
      </c>
      <c r="C23" s="9" t="s">
        <v>11</v>
      </c>
      <c r="D23" s="12" t="str">
        <f>IF(OR(C23="a",C23="b",C23="c",C23="d",C23="e"),"NA","")</f>
        <v>NA</v>
      </c>
      <c r="E23" s="9"/>
      <c r="F23" s="9"/>
      <c r="G23" s="9"/>
      <c r="H23" s="9"/>
      <c r="I23" s="9"/>
      <c r="J23" s="9"/>
      <c r="K23" s="9"/>
      <c r="L23" s="12" t="str">
        <f>IF(K23=1,"",IF(K23=2,"NA",""))</f>
        <v/>
      </c>
      <c r="M23" s="12" t="s">
        <v>28</v>
      </c>
      <c r="N23" s="9">
        <v>3</v>
      </c>
      <c r="O23" s="9">
        <v>1</v>
      </c>
      <c r="P23" s="9"/>
      <c r="Q23" s="12" t="s">
        <v>29</v>
      </c>
      <c r="R23" s="18">
        <v>3</v>
      </c>
      <c r="S23" s="18">
        <v>1</v>
      </c>
      <c r="T23" s="17"/>
      <c r="U23" s="17" t="s">
        <v>30</v>
      </c>
      <c r="V23" s="18">
        <v>3</v>
      </c>
      <c r="W23" s="18">
        <v>1</v>
      </c>
      <c r="X23" s="17"/>
      <c r="Y23" s="17" t="s">
        <v>31</v>
      </c>
      <c r="Z23" s="18">
        <v>3</v>
      </c>
      <c r="AA23" s="18">
        <v>4</v>
      </c>
      <c r="AB23" s="17" t="s">
        <v>32</v>
      </c>
      <c r="AC23" s="17" t="s">
        <v>33</v>
      </c>
      <c r="AD23" s="18">
        <v>3</v>
      </c>
      <c r="AE23" s="18">
        <v>1</v>
      </c>
      <c r="AF23" s="17"/>
      <c r="AG23" s="9">
        <v>1</v>
      </c>
      <c r="AH23" s="12" t="str">
        <f>IF(AG23=2,"",IF(AG23=1,"NA",""))</f>
        <v>NA</v>
      </c>
      <c r="AI23" s="9">
        <v>1</v>
      </c>
      <c r="AJ23" s="9">
        <v>1</v>
      </c>
      <c r="AK23" s="9">
        <v>1</v>
      </c>
      <c r="AL23" s="9">
        <v>1</v>
      </c>
      <c r="AM23" s="9">
        <v>1</v>
      </c>
      <c r="AN23" s="9">
        <v>1</v>
      </c>
      <c r="AO23" s="9">
        <v>1</v>
      </c>
      <c r="AP23" s="9">
        <v>1</v>
      </c>
      <c r="AQ23" s="12" t="s">
        <v>34</v>
      </c>
      <c r="AR23" s="12" t="str">
        <f>IF(AP23=1,"NA","")</f>
        <v>NA</v>
      </c>
      <c r="AS23" s="9">
        <v>4</v>
      </c>
      <c r="AT23" s="12" t="str">
        <f>IF(OR(AS23=1,AS23=2,AS23=3,AS23=4),"NA","")</f>
        <v>NA</v>
      </c>
      <c r="AU23" s="9">
        <v>4</v>
      </c>
      <c r="AV23" s="12" t="str">
        <f>IF(OR(AU23=1,AU23=2,AU23=3,AU23=4),"NA","")</f>
        <v>NA</v>
      </c>
      <c r="AW23" s="9">
        <v>2</v>
      </c>
      <c r="AX23" s="12"/>
      <c r="AY23" s="9"/>
      <c r="AZ23" s="9"/>
      <c r="BA23" s="12"/>
      <c r="BB23" s="12"/>
      <c r="BC23" s="9">
        <v>1</v>
      </c>
      <c r="BD23" s="12" t="s">
        <v>35</v>
      </c>
      <c r="BE23" s="9">
        <v>1</v>
      </c>
      <c r="BF23" s="9">
        <v>5</v>
      </c>
      <c r="BG23" s="12" t="s">
        <v>36</v>
      </c>
      <c r="BH23" s="12" t="s">
        <v>37</v>
      </c>
      <c r="BI23" s="9">
        <v>2</v>
      </c>
      <c r="BJ23" s="12"/>
      <c r="BK23" s="9"/>
      <c r="BL23" s="9"/>
      <c r="BM23" s="12"/>
      <c r="BN23" s="12"/>
      <c r="BO23" s="9">
        <v>2</v>
      </c>
      <c r="BP23" s="10"/>
      <c r="BQ23" s="10"/>
      <c r="BR23" s="10"/>
      <c r="BS23" s="10"/>
      <c r="BT23" s="10"/>
      <c r="BU23" s="10"/>
      <c r="BV23" s="9">
        <v>1</v>
      </c>
      <c r="BW23" s="9">
        <v>1</v>
      </c>
      <c r="BX23" s="9">
        <v>1</v>
      </c>
      <c r="BY23" s="9">
        <v>2</v>
      </c>
      <c r="BZ23" s="9">
        <v>2</v>
      </c>
      <c r="CA23" s="9">
        <v>2</v>
      </c>
      <c r="CB23" s="9">
        <v>1</v>
      </c>
      <c r="CC23" s="9">
        <v>2</v>
      </c>
      <c r="CD23" s="9">
        <v>2</v>
      </c>
      <c r="CE23" s="12" t="str">
        <f>IF(CD23=1,"",IF(CD23=2,"NA",""))</f>
        <v>NA</v>
      </c>
      <c r="CF23" s="9">
        <v>1</v>
      </c>
      <c r="CG23" s="9">
        <v>1</v>
      </c>
      <c r="CH23" s="9">
        <v>1</v>
      </c>
      <c r="CI23" s="9">
        <v>2</v>
      </c>
      <c r="CJ23" s="9">
        <v>2</v>
      </c>
      <c r="CK23" s="9">
        <v>2</v>
      </c>
      <c r="CL23" s="9">
        <v>2</v>
      </c>
      <c r="CM23" s="9">
        <v>2</v>
      </c>
      <c r="CN23" s="9">
        <v>2</v>
      </c>
      <c r="CO23" s="12" t="str">
        <f>IF(CN23=1,"",IF(CN23=2,"NA",""))</f>
        <v>NA</v>
      </c>
      <c r="CP23" s="9">
        <v>1</v>
      </c>
      <c r="CQ23" s="9">
        <v>1</v>
      </c>
      <c r="CR23" s="9">
        <v>1</v>
      </c>
      <c r="CS23" s="9">
        <v>1</v>
      </c>
      <c r="CT23" s="9">
        <v>2</v>
      </c>
      <c r="CU23" s="9">
        <v>2</v>
      </c>
      <c r="CV23" s="12" t="str">
        <f>IF(CU23=1,"",IF(CU23=2,"NA",""))</f>
        <v>NA</v>
      </c>
      <c r="CW23" s="9">
        <v>1</v>
      </c>
      <c r="CX23" s="9">
        <v>2</v>
      </c>
      <c r="CY23" s="9">
        <v>2</v>
      </c>
      <c r="CZ23" s="9">
        <v>2</v>
      </c>
      <c r="DA23" s="9">
        <v>2</v>
      </c>
      <c r="DB23" s="9">
        <v>1</v>
      </c>
      <c r="DC23" s="9">
        <v>2</v>
      </c>
      <c r="DD23" s="12" t="str">
        <f>IF(DC23=1,"",IF(DC23=2,"NA",""))</f>
        <v>NA</v>
      </c>
      <c r="DE23" s="9">
        <v>1</v>
      </c>
      <c r="DF23" s="9">
        <v>1</v>
      </c>
      <c r="DG23" s="9" t="s">
        <v>12</v>
      </c>
      <c r="DH23" s="12" t="str">
        <f>IF(OR(DG23="a",DG23="b",DG23="c",DG23="d",DG23="e"),"NA","")</f>
        <v>NA</v>
      </c>
      <c r="DI23" s="9">
        <v>1</v>
      </c>
      <c r="DJ23" s="9">
        <v>1</v>
      </c>
      <c r="DK23" s="9">
        <v>1</v>
      </c>
      <c r="DL23" s="9">
        <v>1</v>
      </c>
      <c r="DM23" s="9">
        <v>1</v>
      </c>
      <c r="DN23" s="9">
        <v>1</v>
      </c>
      <c r="DO23" s="9">
        <v>2</v>
      </c>
      <c r="DP23" s="12" t="str">
        <f>IF(DO23=1,"",IF(DO23=2,"NA",""))</f>
        <v>NA</v>
      </c>
      <c r="DQ23" s="9">
        <v>1</v>
      </c>
      <c r="DR23" s="9">
        <v>1</v>
      </c>
      <c r="DS23" s="9">
        <v>0</v>
      </c>
      <c r="DT23" s="9">
        <v>2</v>
      </c>
      <c r="DU23" s="9">
        <v>2</v>
      </c>
      <c r="DV23" s="9">
        <v>0</v>
      </c>
      <c r="DW23" s="9">
        <v>1</v>
      </c>
      <c r="DX23" s="9">
        <v>1</v>
      </c>
      <c r="DY23" s="9">
        <v>0</v>
      </c>
      <c r="DZ23" s="9">
        <v>12</v>
      </c>
      <c r="EA23" s="9">
        <v>12</v>
      </c>
      <c r="EB23" s="9">
        <v>0</v>
      </c>
      <c r="EC23" s="9">
        <v>1</v>
      </c>
      <c r="ED23" s="9">
        <v>1</v>
      </c>
      <c r="EE23" s="9">
        <v>0</v>
      </c>
      <c r="EF23" s="9">
        <v>4</v>
      </c>
      <c r="EG23" s="9">
        <v>4</v>
      </c>
      <c r="EH23" s="9">
        <v>0</v>
      </c>
      <c r="EI23" s="9">
        <v>4</v>
      </c>
      <c r="EJ23" s="9">
        <v>0</v>
      </c>
      <c r="EK23" s="9">
        <v>0</v>
      </c>
      <c r="EL23" s="9">
        <v>7</v>
      </c>
      <c r="EM23" s="9">
        <v>7</v>
      </c>
      <c r="EN23" s="9">
        <v>0</v>
      </c>
      <c r="EO23" s="9">
        <v>6</v>
      </c>
      <c r="EP23" s="9">
        <v>6</v>
      </c>
      <c r="EQ23" s="9">
        <v>0</v>
      </c>
      <c r="ER23" s="9">
        <v>1</v>
      </c>
      <c r="ES23" s="9">
        <v>1</v>
      </c>
      <c r="ET23" s="9">
        <v>0</v>
      </c>
      <c r="EU23" s="9">
        <v>1</v>
      </c>
      <c r="EV23" s="9">
        <v>1</v>
      </c>
      <c r="EW23" s="9">
        <v>0</v>
      </c>
      <c r="EX23" s="9">
        <v>1</v>
      </c>
      <c r="EY23" s="9">
        <v>1</v>
      </c>
      <c r="EZ23" s="9">
        <v>0</v>
      </c>
      <c r="FA23" s="9">
        <v>0</v>
      </c>
      <c r="FB23" s="9">
        <f>IF(FA23&gt;0,"",0)</f>
        <v>0</v>
      </c>
      <c r="FC23" s="9">
        <v>0</v>
      </c>
      <c r="FD23" s="12" t="str">
        <f>IF(OR(FA23&gt;0,FC23&gt;0),"","NA")</f>
        <v>NA</v>
      </c>
      <c r="FE23" s="9">
        <v>1</v>
      </c>
      <c r="FF23" s="9">
        <v>1</v>
      </c>
      <c r="FG23" s="9">
        <v>1</v>
      </c>
      <c r="FH23" s="9">
        <v>2</v>
      </c>
      <c r="FI23" s="9">
        <v>1</v>
      </c>
      <c r="FJ23" s="9">
        <v>1</v>
      </c>
      <c r="FK23" s="9">
        <v>2</v>
      </c>
      <c r="FL23" s="9">
        <v>1</v>
      </c>
      <c r="FM23" s="9">
        <v>2</v>
      </c>
      <c r="FN23" s="12" t="str">
        <f>IF(FM23=1,"",IF(FM23=2,"NA",""))</f>
        <v>NA</v>
      </c>
      <c r="FO23" s="9">
        <v>1</v>
      </c>
      <c r="FP23" s="9">
        <v>1</v>
      </c>
      <c r="FQ23" s="9">
        <v>2</v>
      </c>
      <c r="FR23" s="9">
        <v>1</v>
      </c>
      <c r="FS23" s="12" t="s">
        <v>38</v>
      </c>
      <c r="FT23" s="9">
        <v>1</v>
      </c>
      <c r="FU23" s="9">
        <v>1</v>
      </c>
      <c r="FV23" s="9">
        <v>2</v>
      </c>
      <c r="FW23" s="12"/>
      <c r="FX23" s="9"/>
      <c r="FY23" s="12" t="str">
        <f>IF(OR(FX23=1,FX23=2,FX23=3,FX23=4),"NA","")</f>
        <v/>
      </c>
      <c r="FZ23" s="9">
        <v>2</v>
      </c>
      <c r="GA23" s="12"/>
      <c r="GB23" s="9"/>
      <c r="GC23" s="12" t="str">
        <f>IF(OR(GB23=1,GB23=2,GB23=3,GB23=4),"NA","")</f>
        <v/>
      </c>
      <c r="GD23" s="9">
        <v>2</v>
      </c>
      <c r="GE23" s="12"/>
      <c r="GF23" s="9"/>
      <c r="GG23" s="12" t="str">
        <f>IF(OR(GF23=1,GF23=2,GF23=3,GF23=4),"NA","")</f>
        <v/>
      </c>
      <c r="GH23" s="9">
        <v>2</v>
      </c>
      <c r="GI23" s="9">
        <v>2</v>
      </c>
      <c r="GJ23" s="12"/>
      <c r="GK23" s="12"/>
      <c r="GL23" s="9"/>
      <c r="GM23" s="12" t="str">
        <f>IF(OR(GL23=1,GL23=2,GL23=3,GL23=4),"NA","")</f>
        <v/>
      </c>
      <c r="GN23" s="9">
        <v>1</v>
      </c>
      <c r="GO23" s="12" t="s">
        <v>39</v>
      </c>
      <c r="GP23" s="9"/>
      <c r="GQ23" s="12" t="str">
        <f>IF(GP23=5,"","NA")</f>
        <v>NA</v>
      </c>
      <c r="GR23" s="9">
        <v>1</v>
      </c>
      <c r="GS23" s="12" t="s">
        <v>39</v>
      </c>
      <c r="GT23" s="9"/>
      <c r="GU23" s="12" t="str">
        <f>IF(GT23=5,"","NA")</f>
        <v>NA</v>
      </c>
      <c r="GV23" s="9">
        <v>1</v>
      </c>
      <c r="GW23" s="12" t="s">
        <v>111</v>
      </c>
      <c r="GX23" s="9"/>
      <c r="GY23" s="12" t="str">
        <f>IF(GX23=5,"","NA")</f>
        <v>NA</v>
      </c>
      <c r="GZ23" s="9">
        <v>1</v>
      </c>
      <c r="HA23" s="12" t="s">
        <v>111</v>
      </c>
      <c r="HB23" s="9"/>
      <c r="HC23" s="12" t="str">
        <f>IF(HB23=5,"","NA")</f>
        <v>NA</v>
      </c>
      <c r="HD23" s="9">
        <v>1</v>
      </c>
      <c r="HE23" s="12" t="s">
        <v>111</v>
      </c>
      <c r="HF23" s="9"/>
      <c r="HG23" s="12" t="str">
        <f>IF(HF23=5,"","NA")</f>
        <v>NA</v>
      </c>
      <c r="HH23" s="9">
        <v>1</v>
      </c>
      <c r="HI23" s="12" t="s">
        <v>111</v>
      </c>
      <c r="HJ23" s="9"/>
      <c r="HK23" s="12" t="str">
        <f>IF(HJ23=5,"","NA")</f>
        <v>NA</v>
      </c>
      <c r="HL23" s="9">
        <v>1</v>
      </c>
      <c r="HM23" s="12" t="s">
        <v>111</v>
      </c>
      <c r="HN23" s="9"/>
      <c r="HO23" s="12" t="str">
        <f>IF(HN23=5,"","NA")</f>
        <v>NA</v>
      </c>
      <c r="HP23" s="9">
        <v>1</v>
      </c>
      <c r="HQ23" s="12" t="s">
        <v>39</v>
      </c>
      <c r="HR23" s="9"/>
      <c r="HS23" s="12" t="str">
        <f>IF(HR23=5,"","NA")</f>
        <v>NA</v>
      </c>
      <c r="HT23" s="9">
        <v>1</v>
      </c>
      <c r="HU23" s="12" t="s">
        <v>111</v>
      </c>
      <c r="HV23" s="9"/>
      <c r="HW23" s="12" t="str">
        <f>IF(HV23=5,"","NA")</f>
        <v>NA</v>
      </c>
      <c r="HX23" s="9">
        <v>1</v>
      </c>
      <c r="HY23" s="12" t="s">
        <v>111</v>
      </c>
      <c r="HZ23" s="9"/>
      <c r="IA23" s="12" t="str">
        <f>IF(HZ23=5,"","NA")</f>
        <v>NA</v>
      </c>
      <c r="IB23" s="9">
        <v>1</v>
      </c>
      <c r="IC23" s="12" t="s">
        <v>39</v>
      </c>
      <c r="ID23" s="9"/>
      <c r="IE23" s="12" t="str">
        <f>IF(ID23=5,"","NA")</f>
        <v>NA</v>
      </c>
      <c r="IF23" s="9">
        <v>1</v>
      </c>
      <c r="IG23" s="12" t="s">
        <v>111</v>
      </c>
      <c r="IH23" s="9"/>
      <c r="II23" s="12" t="str">
        <f>IF(IH23=5,"","NA")</f>
        <v>NA</v>
      </c>
      <c r="IJ23" s="9">
        <v>2</v>
      </c>
      <c r="IK23" s="12" t="s">
        <v>374</v>
      </c>
      <c r="IL23" s="12" t="str">
        <f>IF(IJ23=2,"NA","")</f>
        <v>NA</v>
      </c>
      <c r="IM23" s="9"/>
      <c r="IN23" s="12" t="str">
        <f>IF(IM23=5,"","NA")</f>
        <v>NA</v>
      </c>
      <c r="IO23" s="9">
        <v>2</v>
      </c>
      <c r="IP23" s="9" t="str">
        <f t="shared" ref="IP23:IR24" si="0">IF($IO23=1,"",IF($IO23=2,"NA",""))</f>
        <v>NA</v>
      </c>
      <c r="IQ23" s="9" t="str">
        <f t="shared" si="0"/>
        <v>NA</v>
      </c>
      <c r="IR23" s="9" t="str">
        <f t="shared" si="0"/>
        <v>NA</v>
      </c>
      <c r="IS23" s="9">
        <v>1</v>
      </c>
      <c r="IT23" s="9">
        <v>1</v>
      </c>
      <c r="IU23" s="9" t="s">
        <v>40</v>
      </c>
      <c r="IV23" s="9">
        <f>IF(IT23=1,2,IF(IT23=2,1,""))</f>
        <v>2</v>
      </c>
      <c r="IW23" s="9" t="str">
        <f>IF(IV23=1,"",IF(IV23=2,"NA",""))</f>
        <v>NA</v>
      </c>
      <c r="IX23" s="9">
        <v>1</v>
      </c>
      <c r="IY23" s="9">
        <v>1</v>
      </c>
      <c r="IZ23" s="9">
        <v>1</v>
      </c>
      <c r="JA23" s="9">
        <v>1</v>
      </c>
      <c r="JB23" s="9">
        <v>1</v>
      </c>
      <c r="JC23" s="9">
        <v>1</v>
      </c>
      <c r="JD23" s="9">
        <v>1</v>
      </c>
      <c r="JE23" s="9">
        <v>2</v>
      </c>
      <c r="JF23" s="9" t="str">
        <f>IF(JE23=1,"",IF(JE23=2,"NA",""))</f>
        <v>NA</v>
      </c>
      <c r="JG23" s="9" t="str">
        <f>IF(IX23=1,"NA","")</f>
        <v>NA</v>
      </c>
      <c r="JH23" s="9"/>
      <c r="JI23" s="9">
        <v>2</v>
      </c>
      <c r="JJ23" s="9">
        <v>1</v>
      </c>
      <c r="JK23" s="9">
        <v>1</v>
      </c>
      <c r="JL23" s="9">
        <v>1</v>
      </c>
      <c r="JM23" s="9">
        <v>1</v>
      </c>
      <c r="JN23" s="9">
        <v>1</v>
      </c>
      <c r="JO23" s="9">
        <v>1</v>
      </c>
      <c r="JP23" s="9">
        <v>1</v>
      </c>
      <c r="JQ23" s="9">
        <v>1</v>
      </c>
      <c r="JR23" s="9">
        <v>1</v>
      </c>
      <c r="JS23" s="9">
        <v>1</v>
      </c>
      <c r="JT23" s="9">
        <v>1</v>
      </c>
      <c r="JU23" s="9">
        <v>1</v>
      </c>
      <c r="JV23" s="9">
        <v>1</v>
      </c>
      <c r="JW23" s="9">
        <v>1</v>
      </c>
      <c r="JX23" s="9">
        <v>1</v>
      </c>
      <c r="JY23" s="9">
        <v>1</v>
      </c>
      <c r="JZ23" s="9">
        <v>1</v>
      </c>
      <c r="KA23" s="9">
        <v>2</v>
      </c>
      <c r="KB23" s="10" t="str">
        <f>IF(KA23=1,"",IF(KA23=2,"NA",""))</f>
        <v>NA</v>
      </c>
      <c r="KC23" s="9">
        <v>642</v>
      </c>
      <c r="KD23" s="9">
        <v>3</v>
      </c>
      <c r="KE23" s="9">
        <v>0</v>
      </c>
      <c r="KF23" s="9">
        <v>0</v>
      </c>
      <c r="KG23" s="9">
        <v>0</v>
      </c>
      <c r="KH23" s="9">
        <v>0</v>
      </c>
      <c r="KI23" s="9">
        <v>0</v>
      </c>
      <c r="KJ23" s="12"/>
      <c r="KK23" s="12" t="s">
        <v>41</v>
      </c>
    </row>
    <row r="24" spans="1:297" ht="120" x14ac:dyDescent="0.25">
      <c r="A24" s="11" t="s">
        <v>9</v>
      </c>
      <c r="B24" s="10" t="s">
        <v>10</v>
      </c>
      <c r="C24" s="9" t="s">
        <v>13</v>
      </c>
      <c r="D24" s="12" t="str">
        <f>IF(OR(C24="a",C24="b",C24="c",C24="d",C24="e"),"NA","")</f>
        <v>NA</v>
      </c>
      <c r="E24" s="9">
        <v>1</v>
      </c>
      <c r="F24" s="9">
        <v>1</v>
      </c>
      <c r="G24" s="9">
        <v>1</v>
      </c>
      <c r="H24" s="9">
        <v>1</v>
      </c>
      <c r="I24" s="9">
        <v>1</v>
      </c>
      <c r="J24" s="9">
        <v>1</v>
      </c>
      <c r="K24" s="9">
        <v>2</v>
      </c>
      <c r="L24" s="12" t="str">
        <f>IF(K24=1,"",IF(K24=2,"NA",""))</f>
        <v>NA</v>
      </c>
      <c r="M24" s="12" t="s">
        <v>155</v>
      </c>
      <c r="N24" s="9">
        <v>3</v>
      </c>
      <c r="O24" s="9">
        <v>1</v>
      </c>
      <c r="P24" s="9"/>
      <c r="Q24" s="12" t="s">
        <v>156</v>
      </c>
      <c r="R24" s="18">
        <v>3</v>
      </c>
      <c r="S24" s="18">
        <v>1</v>
      </c>
      <c r="T24" s="17"/>
      <c r="U24" s="17" t="s">
        <v>157</v>
      </c>
      <c r="V24" s="18">
        <v>3</v>
      </c>
      <c r="W24" s="18">
        <v>1</v>
      </c>
      <c r="X24" s="17"/>
      <c r="Y24" s="17" t="s">
        <v>158</v>
      </c>
      <c r="Z24" s="18">
        <v>3</v>
      </c>
      <c r="AA24" s="18">
        <v>1</v>
      </c>
      <c r="AB24" s="17"/>
      <c r="AC24" s="17" t="s">
        <v>159</v>
      </c>
      <c r="AD24" s="18">
        <v>3</v>
      </c>
      <c r="AE24" s="18">
        <v>1</v>
      </c>
      <c r="AF24" s="17"/>
      <c r="AG24" s="9">
        <v>1</v>
      </c>
      <c r="AH24" s="12" t="str">
        <f>IF(AG24=2,"",IF(AG24=1,"NA",""))</f>
        <v>NA</v>
      </c>
      <c r="AI24" s="9">
        <v>1</v>
      </c>
      <c r="AJ24" s="9">
        <v>1</v>
      </c>
      <c r="AK24" s="9">
        <v>1</v>
      </c>
      <c r="AL24" s="9">
        <v>1</v>
      </c>
      <c r="AM24" s="9">
        <v>1</v>
      </c>
      <c r="AN24" s="9">
        <v>1</v>
      </c>
      <c r="AO24" s="9">
        <v>1</v>
      </c>
      <c r="AP24" s="9">
        <v>1</v>
      </c>
      <c r="AQ24" s="12" t="s">
        <v>160</v>
      </c>
      <c r="AR24" s="12" t="str">
        <f>IF(AP24=1,"NA","")</f>
        <v>NA</v>
      </c>
      <c r="AS24" s="9">
        <v>2</v>
      </c>
      <c r="AT24" s="12" t="str">
        <f>IF(OR(AS24=1,AS24=2,AS24=3,AS24=4),"NA","")</f>
        <v>NA</v>
      </c>
      <c r="AU24" s="9">
        <v>4</v>
      </c>
      <c r="AV24" s="12" t="str">
        <f>IF(OR(AU24=1,AU24=2,AU24=3,AU24=4),"NA","")</f>
        <v>NA</v>
      </c>
      <c r="AW24" s="9">
        <v>1</v>
      </c>
      <c r="AX24" s="12" t="s">
        <v>161</v>
      </c>
      <c r="AY24" s="9">
        <v>2</v>
      </c>
      <c r="AZ24" s="9">
        <v>4</v>
      </c>
      <c r="BA24" s="12"/>
      <c r="BB24" s="12" t="s">
        <v>162</v>
      </c>
      <c r="BC24" s="9">
        <v>1</v>
      </c>
      <c r="BD24" s="12" t="s">
        <v>161</v>
      </c>
      <c r="BE24" s="9">
        <v>1</v>
      </c>
      <c r="BF24" s="9">
        <v>2</v>
      </c>
      <c r="BG24" s="12"/>
      <c r="BH24" s="12" t="s">
        <v>163</v>
      </c>
      <c r="BI24" s="9">
        <v>1</v>
      </c>
      <c r="BJ24" s="12" t="s">
        <v>161</v>
      </c>
      <c r="BK24" s="9">
        <v>1</v>
      </c>
      <c r="BL24" s="9">
        <v>2</v>
      </c>
      <c r="BM24" s="12"/>
      <c r="BN24" s="12" t="s">
        <v>163</v>
      </c>
      <c r="BO24" s="9">
        <v>2</v>
      </c>
      <c r="BP24" s="10"/>
      <c r="BQ24" s="10"/>
      <c r="BR24" s="10"/>
      <c r="BS24" s="10"/>
      <c r="BT24" s="10"/>
      <c r="BU24" s="10"/>
      <c r="BV24" s="9">
        <v>1</v>
      </c>
      <c r="BW24" s="9">
        <v>2</v>
      </c>
      <c r="BX24" s="9">
        <v>1</v>
      </c>
      <c r="BY24" s="9">
        <v>2</v>
      </c>
      <c r="BZ24" s="9">
        <v>1</v>
      </c>
      <c r="CA24" s="9">
        <v>2</v>
      </c>
      <c r="CB24" s="9">
        <v>2</v>
      </c>
      <c r="CC24" s="9">
        <v>2</v>
      </c>
      <c r="CD24" s="9">
        <v>2</v>
      </c>
      <c r="CE24" s="12" t="str">
        <f>IF(CD24=1,"",IF(CD24=2,"NA",""))</f>
        <v>NA</v>
      </c>
      <c r="CF24" s="9">
        <v>1</v>
      </c>
      <c r="CG24" s="9">
        <v>2</v>
      </c>
      <c r="CH24" s="9">
        <v>1</v>
      </c>
      <c r="CI24" s="9">
        <v>2</v>
      </c>
      <c r="CJ24" s="9">
        <v>1</v>
      </c>
      <c r="CK24" s="9">
        <v>2</v>
      </c>
      <c r="CL24" s="9">
        <v>2</v>
      </c>
      <c r="CM24" s="9">
        <v>2</v>
      </c>
      <c r="CN24" s="9">
        <v>2</v>
      </c>
      <c r="CO24" s="12" t="str">
        <f>IF(CN24=1,"",IF(CN24=2,"NA",""))</f>
        <v>NA</v>
      </c>
      <c r="CP24" s="9">
        <v>1</v>
      </c>
      <c r="CQ24" s="9">
        <v>1</v>
      </c>
      <c r="CR24" s="9">
        <v>2</v>
      </c>
      <c r="CS24" s="9">
        <v>2</v>
      </c>
      <c r="CT24" s="9">
        <v>2</v>
      </c>
      <c r="CU24" s="9">
        <v>2</v>
      </c>
      <c r="CV24" s="12" t="str">
        <f>IF(CU24=1,"",IF(CU24=2,"NA",""))</f>
        <v>NA</v>
      </c>
      <c r="CW24" s="9">
        <v>2</v>
      </c>
      <c r="CX24" s="9">
        <v>2</v>
      </c>
      <c r="CY24" s="9">
        <v>2</v>
      </c>
      <c r="CZ24" s="9">
        <v>2</v>
      </c>
      <c r="DA24" s="9">
        <v>2</v>
      </c>
      <c r="DB24" s="9">
        <v>2</v>
      </c>
      <c r="DC24" s="9">
        <v>2</v>
      </c>
      <c r="DD24" s="12" t="str">
        <f>IF(DC24=1,"",IF(DC24=2,"NA",""))</f>
        <v>NA</v>
      </c>
      <c r="DE24" s="9">
        <v>1</v>
      </c>
      <c r="DF24" s="9">
        <v>1</v>
      </c>
      <c r="DG24" s="9" t="s">
        <v>16</v>
      </c>
      <c r="DH24" s="12" t="s">
        <v>164</v>
      </c>
      <c r="DI24" s="9">
        <v>1</v>
      </c>
      <c r="DJ24" s="9">
        <v>1</v>
      </c>
      <c r="DK24" s="9">
        <v>2</v>
      </c>
      <c r="DL24" s="9">
        <v>1</v>
      </c>
      <c r="DM24" s="9">
        <v>1</v>
      </c>
      <c r="DN24" s="9">
        <v>1</v>
      </c>
      <c r="DO24" s="9">
        <v>2</v>
      </c>
      <c r="DP24" s="12" t="str">
        <f>IF(DO24=1,"",IF(DO24=2,"NA",""))</f>
        <v>NA</v>
      </c>
      <c r="DQ24" s="9">
        <v>2</v>
      </c>
      <c r="DR24" s="9">
        <v>2</v>
      </c>
      <c r="DS24" s="9">
        <v>0</v>
      </c>
      <c r="DT24" s="9">
        <v>31</v>
      </c>
      <c r="DU24" s="9">
        <v>12</v>
      </c>
      <c r="DV24" s="9">
        <v>0</v>
      </c>
      <c r="DW24" s="9">
        <v>0</v>
      </c>
      <c r="DX24" s="9">
        <v>0</v>
      </c>
      <c r="DY24" s="9">
        <v>0</v>
      </c>
      <c r="DZ24" s="9">
        <v>5</v>
      </c>
      <c r="EA24" s="9">
        <v>5</v>
      </c>
      <c r="EB24" s="9">
        <v>0</v>
      </c>
      <c r="EC24" s="9">
        <v>5</v>
      </c>
      <c r="ED24" s="9">
        <v>3</v>
      </c>
      <c r="EE24" s="9">
        <v>0</v>
      </c>
      <c r="EF24" s="9">
        <v>4</v>
      </c>
      <c r="EG24" s="9">
        <v>4</v>
      </c>
      <c r="EH24" s="9">
        <v>0</v>
      </c>
      <c r="EI24" s="9">
        <v>2</v>
      </c>
      <c r="EJ24" s="9">
        <v>2</v>
      </c>
      <c r="EK24" s="9">
        <v>0</v>
      </c>
      <c r="EL24" s="9">
        <v>1</v>
      </c>
      <c r="EM24" s="9">
        <v>1</v>
      </c>
      <c r="EN24" s="9">
        <v>0</v>
      </c>
      <c r="EO24" s="9">
        <v>1</v>
      </c>
      <c r="EP24" s="9">
        <v>1</v>
      </c>
      <c r="EQ24" s="9">
        <v>0</v>
      </c>
      <c r="ER24" s="9">
        <v>7</v>
      </c>
      <c r="ES24" s="9">
        <v>7</v>
      </c>
      <c r="ET24" s="9">
        <v>0</v>
      </c>
      <c r="EU24" s="9">
        <v>0</v>
      </c>
      <c r="EV24" s="9">
        <v>0</v>
      </c>
      <c r="EW24" s="9">
        <v>0</v>
      </c>
      <c r="EX24" s="9">
        <v>2</v>
      </c>
      <c r="EY24" s="9">
        <v>2</v>
      </c>
      <c r="EZ24" s="9">
        <v>0</v>
      </c>
      <c r="FA24" s="9">
        <v>0</v>
      </c>
      <c r="FB24" s="9">
        <f>IF(FA24&gt;0,"",0)</f>
        <v>0</v>
      </c>
      <c r="FC24" s="9">
        <v>0</v>
      </c>
      <c r="FD24" s="12" t="str">
        <f>IF(OR(FA24&gt;0,FC24&gt;0),"","NA")</f>
        <v>NA</v>
      </c>
      <c r="FE24" s="9">
        <v>1</v>
      </c>
      <c r="FF24" s="9">
        <v>2</v>
      </c>
      <c r="FG24" s="9">
        <v>1</v>
      </c>
      <c r="FH24" s="9">
        <v>1</v>
      </c>
      <c r="FI24" s="9">
        <v>1</v>
      </c>
      <c r="FJ24" s="9">
        <v>1</v>
      </c>
      <c r="FK24" s="9">
        <v>2</v>
      </c>
      <c r="FL24" s="9">
        <v>1</v>
      </c>
      <c r="FM24" s="9">
        <v>2</v>
      </c>
      <c r="FN24" s="12" t="str">
        <f>IF(FM24=1,"",IF(FM24=2,"NA",""))</f>
        <v>NA</v>
      </c>
      <c r="FO24" s="9">
        <v>1</v>
      </c>
      <c r="FP24" s="9">
        <v>1</v>
      </c>
      <c r="FQ24" s="9">
        <v>1</v>
      </c>
      <c r="FR24" s="9">
        <v>2</v>
      </c>
      <c r="FS24" s="12" t="str">
        <f>IF(FR24=1,"",IF(FR24=2,"NA",""))</f>
        <v>NA</v>
      </c>
      <c r="FT24" s="9">
        <v>1</v>
      </c>
      <c r="FU24" s="9">
        <v>1</v>
      </c>
      <c r="FV24" s="9">
        <v>1</v>
      </c>
      <c r="FW24" s="12" t="s">
        <v>165</v>
      </c>
      <c r="FX24" s="9">
        <v>4</v>
      </c>
      <c r="FY24" s="12" t="str">
        <f>IF(OR(FX24=1,FX24=2,FX24=3,FX24=4),"NA","")</f>
        <v>NA</v>
      </c>
      <c r="FZ24" s="9">
        <v>1</v>
      </c>
      <c r="GA24" s="12" t="s">
        <v>166</v>
      </c>
      <c r="GB24" s="9">
        <v>4</v>
      </c>
      <c r="GC24" s="12" t="str">
        <f>IF(OR(GB24=1,GB24=2,GB24=3,GB24=4),"NA","")</f>
        <v>NA</v>
      </c>
      <c r="GD24" s="9">
        <v>1</v>
      </c>
      <c r="GE24" s="12" t="s">
        <v>166</v>
      </c>
      <c r="GF24" s="9">
        <v>4</v>
      </c>
      <c r="GG24" s="12" t="str">
        <f>IF(OR(GF24=1,GF24=2,GF24=3,GF24=4),"NA","")</f>
        <v>NA</v>
      </c>
      <c r="GH24" s="9">
        <v>2</v>
      </c>
      <c r="GI24" s="9">
        <v>1</v>
      </c>
      <c r="GJ24" s="12" t="s">
        <v>167</v>
      </c>
      <c r="GK24" s="12" t="s">
        <v>1366</v>
      </c>
      <c r="GL24" s="9">
        <v>4</v>
      </c>
      <c r="GM24" s="12" t="str">
        <f>IF(OR(GL24=1,GL24=2,GL24=3,GL24=4),"NA","")</f>
        <v>NA</v>
      </c>
      <c r="GN24" s="9">
        <v>1</v>
      </c>
      <c r="GO24" s="12" t="s">
        <v>168</v>
      </c>
      <c r="GP24" s="9"/>
      <c r="GQ24" s="12" t="str">
        <f>IF(GP24=5,"","NA")</f>
        <v>NA</v>
      </c>
      <c r="GR24" s="9">
        <v>1</v>
      </c>
      <c r="GS24" s="12" t="s">
        <v>169</v>
      </c>
      <c r="GT24" s="9"/>
      <c r="GU24" s="12" t="str">
        <f>IF(GT24=5,"","NA")</f>
        <v>NA</v>
      </c>
      <c r="GV24" s="9">
        <v>2</v>
      </c>
      <c r="GW24" s="12" t="str">
        <f>IF(GV24=2,"NA","")</f>
        <v>NA</v>
      </c>
      <c r="GX24" s="9">
        <v>1</v>
      </c>
      <c r="GY24" s="12" t="str">
        <f>IF(GX24=5,"","NA")</f>
        <v>NA</v>
      </c>
      <c r="GZ24" s="9">
        <v>1</v>
      </c>
      <c r="HA24" s="12" t="s">
        <v>170</v>
      </c>
      <c r="HB24" s="9"/>
      <c r="HC24" s="12" t="str">
        <f>IF(HB24=5,"","NA")</f>
        <v>NA</v>
      </c>
      <c r="HD24" s="9">
        <v>1</v>
      </c>
      <c r="HE24" s="12" t="s">
        <v>171</v>
      </c>
      <c r="HF24" s="9"/>
      <c r="HG24" s="12" t="str">
        <f>IF(HF24=5,"","NA")</f>
        <v>NA</v>
      </c>
      <c r="HH24" s="9">
        <v>1</v>
      </c>
      <c r="HI24" s="12" t="s">
        <v>172</v>
      </c>
      <c r="HJ24" s="9"/>
      <c r="HK24" s="12" t="str">
        <f>IF(HJ24=5,"","NA")</f>
        <v>NA</v>
      </c>
      <c r="HL24" s="9">
        <v>1</v>
      </c>
      <c r="HM24" s="12" t="s">
        <v>173</v>
      </c>
      <c r="HN24" s="9"/>
      <c r="HO24" s="12" t="str">
        <f>IF(HN24=5,"","NA")</f>
        <v>NA</v>
      </c>
      <c r="HP24" s="9">
        <v>1</v>
      </c>
      <c r="HQ24" s="12" t="s">
        <v>174</v>
      </c>
      <c r="HR24" s="9"/>
      <c r="HS24" s="12" t="str">
        <f>IF(HR24=5,"","NA")</f>
        <v>NA</v>
      </c>
      <c r="HT24" s="9">
        <v>1</v>
      </c>
      <c r="HU24" s="12" t="s">
        <v>175</v>
      </c>
      <c r="HV24" s="9"/>
      <c r="HW24" s="12" t="str">
        <f>IF(HV24=5,"","NA")</f>
        <v>NA</v>
      </c>
      <c r="HX24" s="9">
        <v>1</v>
      </c>
      <c r="HY24" s="12" t="s">
        <v>176</v>
      </c>
      <c r="HZ24" s="9"/>
      <c r="IA24" s="12" t="str">
        <f>IF(HZ24=5,"","NA")</f>
        <v>NA</v>
      </c>
      <c r="IB24" s="9">
        <v>2</v>
      </c>
      <c r="IC24" s="12" t="str">
        <f>IF(IB24=2,"NA","")</f>
        <v>NA</v>
      </c>
      <c r="ID24" s="9">
        <v>5</v>
      </c>
      <c r="IE24" s="12" t="s">
        <v>177</v>
      </c>
      <c r="IF24" s="9">
        <v>1</v>
      </c>
      <c r="IG24" s="12" t="s">
        <v>178</v>
      </c>
      <c r="IH24" s="9"/>
      <c r="II24" s="12" t="str">
        <f>IF(IH24=5,"","NA")</f>
        <v>NA</v>
      </c>
      <c r="IJ24" s="9">
        <v>2</v>
      </c>
      <c r="IK24" s="12" t="str">
        <f>IF(IJ24=2,"NA","")</f>
        <v>NA</v>
      </c>
      <c r="IL24" s="12" t="str">
        <f>IF(IJ24=2,"NA","")</f>
        <v>NA</v>
      </c>
      <c r="IM24" s="9"/>
      <c r="IN24" s="12" t="str">
        <f>IF(IM24=5,"","NA")</f>
        <v>NA</v>
      </c>
      <c r="IO24" s="9">
        <v>2</v>
      </c>
      <c r="IP24" s="9" t="str">
        <f t="shared" si="0"/>
        <v>NA</v>
      </c>
      <c r="IQ24" s="9" t="str">
        <f t="shared" si="0"/>
        <v>NA</v>
      </c>
      <c r="IR24" s="9" t="str">
        <f t="shared" si="0"/>
        <v>NA</v>
      </c>
      <c r="IS24" s="9">
        <v>2</v>
      </c>
      <c r="IT24" s="9"/>
      <c r="IU24" s="9" t="str">
        <f>IF(IT24=1,"",IF(IT24=2,"NA",""))</f>
        <v/>
      </c>
      <c r="IV24" s="9" t="str">
        <f>IF(IT24=1,2,IF(IT24=2,1,""))</f>
        <v/>
      </c>
      <c r="IW24" s="9" t="str">
        <f>IF(IV24=1,"",IF(IV24=2,"NA",""))</f>
        <v/>
      </c>
      <c r="IX24" s="9"/>
      <c r="IY24" s="9"/>
      <c r="IZ24" s="9"/>
      <c r="JA24" s="9"/>
      <c r="JB24" s="9"/>
      <c r="JC24" s="9"/>
      <c r="JD24" s="9"/>
      <c r="JE24" s="9"/>
      <c r="JF24" s="9" t="str">
        <f>IF(JE24=1,"",IF(JE24=2,"NA",""))</f>
        <v/>
      </c>
      <c r="JG24" s="9" t="str">
        <f>IF(IX24=1,"NA","")</f>
        <v/>
      </c>
      <c r="JH24" s="9" t="s">
        <v>11</v>
      </c>
      <c r="JI24" s="9">
        <v>1</v>
      </c>
      <c r="JJ24" s="9">
        <v>1</v>
      </c>
      <c r="JK24" s="9">
        <v>1</v>
      </c>
      <c r="JL24" s="9">
        <v>1</v>
      </c>
      <c r="JM24" s="9">
        <v>1</v>
      </c>
      <c r="JN24" s="9">
        <v>1</v>
      </c>
      <c r="JO24" s="9">
        <v>1</v>
      </c>
      <c r="JP24" s="9">
        <v>1</v>
      </c>
      <c r="JQ24" s="9">
        <v>1</v>
      </c>
      <c r="JR24" s="9">
        <v>1</v>
      </c>
      <c r="JS24" s="9">
        <v>1</v>
      </c>
      <c r="JT24" s="9">
        <v>1</v>
      </c>
      <c r="JU24" s="9">
        <v>1</v>
      </c>
      <c r="JV24" s="9">
        <v>1</v>
      </c>
      <c r="JW24" s="9">
        <v>1</v>
      </c>
      <c r="JX24" s="9">
        <v>1</v>
      </c>
      <c r="JY24" s="9">
        <v>1</v>
      </c>
      <c r="JZ24" s="9">
        <v>1</v>
      </c>
      <c r="KA24" s="9">
        <v>2</v>
      </c>
      <c r="KB24" s="10" t="str">
        <f>IF(KA24=1,"",IF(KA24=2,"NA",""))</f>
        <v>NA</v>
      </c>
      <c r="KC24" s="9">
        <v>56</v>
      </c>
      <c r="KD24" s="9">
        <v>0</v>
      </c>
      <c r="KE24" s="9">
        <v>0</v>
      </c>
      <c r="KF24" s="9">
        <v>0</v>
      </c>
      <c r="KG24" s="9">
        <v>0</v>
      </c>
      <c r="KH24" s="9">
        <v>4</v>
      </c>
      <c r="KI24" s="9">
        <v>0</v>
      </c>
      <c r="KJ24" s="12" t="s">
        <v>179</v>
      </c>
      <c r="KK24" s="12" t="s">
        <v>1364</v>
      </c>
    </row>
    <row r="25" spans="1:297" ht="45" x14ac:dyDescent="0.25">
      <c r="A25" s="11" t="s">
        <v>1168</v>
      </c>
      <c r="B25" s="10" t="s">
        <v>829</v>
      </c>
      <c r="C25" s="9" t="s">
        <v>11</v>
      </c>
      <c r="D25" s="12" t="s">
        <v>374</v>
      </c>
      <c r="E25" s="9"/>
      <c r="F25" s="9"/>
      <c r="G25" s="9"/>
      <c r="H25" s="9"/>
      <c r="I25" s="9"/>
      <c r="J25" s="9"/>
      <c r="K25" s="9"/>
      <c r="L25" s="12" t="s">
        <v>382</v>
      </c>
      <c r="M25" s="12" t="s">
        <v>854</v>
      </c>
      <c r="N25" s="9">
        <v>3</v>
      </c>
      <c r="O25" s="9">
        <v>2</v>
      </c>
      <c r="P25" s="9"/>
      <c r="Q25" s="12" t="s">
        <v>855</v>
      </c>
      <c r="R25" s="18">
        <v>3</v>
      </c>
      <c r="S25" s="18">
        <v>2</v>
      </c>
      <c r="T25" s="17"/>
      <c r="U25" s="17" t="s">
        <v>856</v>
      </c>
      <c r="V25" s="18">
        <v>3</v>
      </c>
      <c r="W25" s="18">
        <v>2</v>
      </c>
      <c r="X25" s="17"/>
      <c r="Y25" s="17" t="s">
        <v>857</v>
      </c>
      <c r="Z25" s="18">
        <v>3</v>
      </c>
      <c r="AA25" s="18">
        <v>2</v>
      </c>
      <c r="AB25" s="17"/>
      <c r="AC25" s="17" t="s">
        <v>858</v>
      </c>
      <c r="AD25" s="18">
        <v>3</v>
      </c>
      <c r="AE25" s="18">
        <v>2</v>
      </c>
      <c r="AF25" s="17"/>
      <c r="AG25" s="9">
        <v>1</v>
      </c>
      <c r="AH25" s="12" t="s">
        <v>374</v>
      </c>
      <c r="AI25" s="9">
        <v>1</v>
      </c>
      <c r="AJ25" s="9">
        <v>1</v>
      </c>
      <c r="AK25" s="9">
        <v>1</v>
      </c>
      <c r="AL25" s="9">
        <v>1</v>
      </c>
      <c r="AM25" s="9">
        <v>1</v>
      </c>
      <c r="AN25" s="9">
        <v>1</v>
      </c>
      <c r="AO25" s="9">
        <v>1</v>
      </c>
      <c r="AP25" s="9">
        <v>1</v>
      </c>
      <c r="AQ25" s="12" t="s">
        <v>830</v>
      </c>
      <c r="AR25" s="12" t="s">
        <v>374</v>
      </c>
      <c r="AS25" s="9">
        <v>1</v>
      </c>
      <c r="AT25" s="12" t="s">
        <v>374</v>
      </c>
      <c r="AU25" s="9">
        <v>4</v>
      </c>
      <c r="AV25" s="12" t="s">
        <v>374</v>
      </c>
      <c r="AW25" s="9">
        <v>2</v>
      </c>
      <c r="AX25" s="12"/>
      <c r="AY25" s="9"/>
      <c r="AZ25" s="9"/>
      <c r="BA25" s="12"/>
      <c r="BB25" s="12"/>
      <c r="BC25" s="9">
        <v>1</v>
      </c>
      <c r="BD25" s="12" t="s">
        <v>869</v>
      </c>
      <c r="BE25" s="9">
        <v>2</v>
      </c>
      <c r="BF25" s="9">
        <v>4</v>
      </c>
      <c r="BG25" s="12"/>
      <c r="BH25" s="12" t="s">
        <v>870</v>
      </c>
      <c r="BI25" s="9">
        <v>2</v>
      </c>
      <c r="BJ25" s="12"/>
      <c r="BK25" s="9"/>
      <c r="BL25" s="9"/>
      <c r="BM25" s="12"/>
      <c r="BN25" s="12"/>
      <c r="BO25" s="9">
        <v>2</v>
      </c>
      <c r="BP25" s="10"/>
      <c r="BQ25" s="10"/>
      <c r="BR25" s="10"/>
      <c r="BS25" s="10"/>
      <c r="BT25" s="10"/>
      <c r="BU25" s="10"/>
      <c r="BV25" s="9">
        <v>2</v>
      </c>
      <c r="BW25" s="9">
        <v>1</v>
      </c>
      <c r="BX25" s="9">
        <v>2</v>
      </c>
      <c r="BY25" s="9">
        <v>2</v>
      </c>
      <c r="BZ25" s="9">
        <v>1</v>
      </c>
      <c r="CA25" s="9">
        <v>2</v>
      </c>
      <c r="CB25" s="9">
        <v>2</v>
      </c>
      <c r="CC25" s="9">
        <v>2</v>
      </c>
      <c r="CD25" s="9">
        <v>2</v>
      </c>
      <c r="CE25" s="12" t="s">
        <v>374</v>
      </c>
      <c r="CF25" s="9">
        <v>2</v>
      </c>
      <c r="CG25" s="9">
        <v>2</v>
      </c>
      <c r="CH25" s="9">
        <v>2</v>
      </c>
      <c r="CI25" s="9">
        <v>2</v>
      </c>
      <c r="CJ25" s="9">
        <v>2</v>
      </c>
      <c r="CK25" s="9">
        <v>2</v>
      </c>
      <c r="CL25" s="9">
        <v>2</v>
      </c>
      <c r="CM25" s="9">
        <v>2</v>
      </c>
      <c r="CN25" s="9">
        <v>2</v>
      </c>
      <c r="CO25" s="12" t="s">
        <v>374</v>
      </c>
      <c r="CP25" s="9">
        <v>1</v>
      </c>
      <c r="CQ25" s="9">
        <v>1</v>
      </c>
      <c r="CR25" s="9">
        <v>1</v>
      </c>
      <c r="CS25" s="9">
        <v>1</v>
      </c>
      <c r="CT25" s="9">
        <v>1</v>
      </c>
      <c r="CU25" s="9">
        <v>2</v>
      </c>
      <c r="CV25" s="12" t="s">
        <v>374</v>
      </c>
      <c r="CW25" s="9">
        <v>1</v>
      </c>
      <c r="CX25" s="9">
        <v>1</v>
      </c>
      <c r="CY25" s="9">
        <v>1</v>
      </c>
      <c r="CZ25" s="9">
        <v>1</v>
      </c>
      <c r="DA25" s="9">
        <v>1</v>
      </c>
      <c r="DB25" s="9">
        <v>1</v>
      </c>
      <c r="DC25" s="9">
        <v>2</v>
      </c>
      <c r="DD25" s="12" t="s">
        <v>374</v>
      </c>
      <c r="DE25" s="9">
        <v>1</v>
      </c>
      <c r="DF25" s="9">
        <v>1</v>
      </c>
      <c r="DG25" s="9" t="s">
        <v>12</v>
      </c>
      <c r="DH25" s="12" t="s">
        <v>374</v>
      </c>
      <c r="DI25" s="9">
        <v>1</v>
      </c>
      <c r="DJ25" s="9">
        <v>1</v>
      </c>
      <c r="DK25" s="9">
        <v>2</v>
      </c>
      <c r="DL25" s="9">
        <v>1</v>
      </c>
      <c r="DM25" s="9">
        <v>2</v>
      </c>
      <c r="DN25" s="9">
        <v>2</v>
      </c>
      <c r="DO25" s="9">
        <v>2</v>
      </c>
      <c r="DP25" s="12" t="s">
        <v>374</v>
      </c>
      <c r="DQ25" s="9">
        <v>0</v>
      </c>
      <c r="DR25" s="9">
        <v>0</v>
      </c>
      <c r="DS25" s="9">
        <v>0</v>
      </c>
      <c r="DT25" s="9">
        <v>15</v>
      </c>
      <c r="DU25" s="9">
        <v>20</v>
      </c>
      <c r="DV25" s="9">
        <v>5</v>
      </c>
      <c r="DW25" s="9">
        <v>0</v>
      </c>
      <c r="DX25" s="9">
        <v>0</v>
      </c>
      <c r="DY25" s="9">
        <v>0</v>
      </c>
      <c r="DZ25" s="9">
        <v>19</v>
      </c>
      <c r="EA25" s="9">
        <v>1</v>
      </c>
      <c r="EB25" s="9">
        <v>0</v>
      </c>
      <c r="EC25" s="9">
        <v>11</v>
      </c>
      <c r="ED25" s="9">
        <v>3</v>
      </c>
      <c r="EE25" s="9">
        <v>0</v>
      </c>
      <c r="EF25" s="9">
        <v>21</v>
      </c>
      <c r="EG25" s="9">
        <v>1</v>
      </c>
      <c r="EH25" s="9">
        <v>0</v>
      </c>
      <c r="EI25" s="9">
        <v>0</v>
      </c>
      <c r="EJ25" s="9">
        <v>0</v>
      </c>
      <c r="EK25" s="9">
        <v>0</v>
      </c>
      <c r="EL25" s="9">
        <v>9</v>
      </c>
      <c r="EM25" s="9">
        <v>0</v>
      </c>
      <c r="EN25" s="9">
        <v>0</v>
      </c>
      <c r="EO25" s="9">
        <v>1</v>
      </c>
      <c r="EP25" s="9">
        <v>1</v>
      </c>
      <c r="EQ25" s="9">
        <v>0</v>
      </c>
      <c r="ER25" s="9">
        <v>10</v>
      </c>
      <c r="ES25" s="9">
        <v>10</v>
      </c>
      <c r="ET25" s="9">
        <v>0</v>
      </c>
      <c r="EU25" s="9">
        <v>0</v>
      </c>
      <c r="EV25" s="9">
        <v>0</v>
      </c>
      <c r="EW25" s="9">
        <v>0</v>
      </c>
      <c r="EX25" s="9">
        <v>1</v>
      </c>
      <c r="EY25" s="9">
        <v>1</v>
      </c>
      <c r="EZ25" s="9">
        <v>0</v>
      </c>
      <c r="FA25" s="9">
        <v>0</v>
      </c>
      <c r="FB25" s="9">
        <v>0</v>
      </c>
      <c r="FC25" s="9">
        <v>0</v>
      </c>
      <c r="FD25" s="12" t="s">
        <v>374</v>
      </c>
      <c r="FE25" s="9">
        <v>1</v>
      </c>
      <c r="FF25" s="9">
        <v>1</v>
      </c>
      <c r="FG25" s="9">
        <v>1</v>
      </c>
      <c r="FH25" s="9">
        <v>2</v>
      </c>
      <c r="FI25" s="9">
        <v>1</v>
      </c>
      <c r="FJ25" s="9">
        <v>1</v>
      </c>
      <c r="FK25" s="9">
        <v>2</v>
      </c>
      <c r="FL25" s="9">
        <v>1</v>
      </c>
      <c r="FM25" s="9">
        <v>2</v>
      </c>
      <c r="FN25" s="12" t="s">
        <v>374</v>
      </c>
      <c r="FO25" s="9">
        <v>1</v>
      </c>
      <c r="FP25" s="9">
        <v>1</v>
      </c>
      <c r="FQ25" s="9">
        <v>1</v>
      </c>
      <c r="FR25" s="9">
        <v>2</v>
      </c>
      <c r="FS25" s="12" t="s">
        <v>374</v>
      </c>
      <c r="FT25" s="9">
        <v>1</v>
      </c>
      <c r="FU25" s="9">
        <v>1</v>
      </c>
      <c r="FV25" s="9">
        <v>2</v>
      </c>
      <c r="FW25" s="12"/>
      <c r="FX25" s="9"/>
      <c r="FY25" s="12" t="s">
        <v>382</v>
      </c>
      <c r="FZ25" s="9">
        <v>1</v>
      </c>
      <c r="GA25" s="12" t="s">
        <v>879</v>
      </c>
      <c r="GB25" s="9">
        <v>1</v>
      </c>
      <c r="GC25" s="12" t="s">
        <v>374</v>
      </c>
      <c r="GD25" s="9">
        <v>1</v>
      </c>
      <c r="GE25" s="12" t="s">
        <v>872</v>
      </c>
      <c r="GF25" s="9">
        <v>1</v>
      </c>
      <c r="GG25" s="12" t="s">
        <v>374</v>
      </c>
      <c r="GH25" s="9">
        <v>2</v>
      </c>
      <c r="GI25" s="9">
        <v>2</v>
      </c>
      <c r="GJ25" s="12"/>
      <c r="GK25" s="12"/>
      <c r="GL25" s="9"/>
      <c r="GM25" s="12" t="s">
        <v>382</v>
      </c>
      <c r="GN25" s="9">
        <v>1</v>
      </c>
      <c r="GO25" s="12" t="s">
        <v>890</v>
      </c>
      <c r="GP25" s="9"/>
      <c r="GQ25" s="12" t="s">
        <v>374</v>
      </c>
      <c r="GR25" s="9">
        <v>2</v>
      </c>
      <c r="GS25" s="12" t="s">
        <v>374</v>
      </c>
      <c r="GT25" s="9">
        <v>4</v>
      </c>
      <c r="GU25" s="12" t="s">
        <v>374</v>
      </c>
      <c r="GV25" s="9">
        <v>2</v>
      </c>
      <c r="GW25" s="12" t="s">
        <v>374</v>
      </c>
      <c r="GX25" s="9">
        <v>4</v>
      </c>
      <c r="GY25" s="12" t="s">
        <v>374</v>
      </c>
      <c r="GZ25" s="9">
        <v>1</v>
      </c>
      <c r="HA25" s="12" t="s">
        <v>891</v>
      </c>
      <c r="HB25" s="9"/>
      <c r="HC25" s="12" t="s">
        <v>374</v>
      </c>
      <c r="HD25" s="9">
        <v>1</v>
      </c>
      <c r="HE25" s="12" t="s">
        <v>892</v>
      </c>
      <c r="HF25" s="9"/>
      <c r="HG25" s="12" t="s">
        <v>374</v>
      </c>
      <c r="HH25" s="9">
        <v>1</v>
      </c>
      <c r="HI25" s="12" t="s">
        <v>892</v>
      </c>
      <c r="HJ25" s="9"/>
      <c r="HK25" s="12" t="s">
        <v>374</v>
      </c>
      <c r="HL25" s="9">
        <v>2</v>
      </c>
      <c r="HM25" s="12" t="s">
        <v>374</v>
      </c>
      <c r="HN25" s="9">
        <v>4</v>
      </c>
      <c r="HO25" s="12" t="s">
        <v>374</v>
      </c>
      <c r="HP25" s="9">
        <v>2</v>
      </c>
      <c r="HQ25" s="12" t="s">
        <v>374</v>
      </c>
      <c r="HR25" s="9">
        <v>4</v>
      </c>
      <c r="HS25" s="12" t="s">
        <v>374</v>
      </c>
      <c r="HT25" s="9">
        <v>1</v>
      </c>
      <c r="HU25" s="12" t="s">
        <v>893</v>
      </c>
      <c r="HV25" s="9"/>
      <c r="HW25" s="12" t="s">
        <v>374</v>
      </c>
      <c r="HX25" s="9">
        <v>1</v>
      </c>
      <c r="HY25" s="12" t="s">
        <v>894</v>
      </c>
      <c r="HZ25" s="9"/>
      <c r="IA25" s="12" t="s">
        <v>374</v>
      </c>
      <c r="IB25" s="9">
        <v>2</v>
      </c>
      <c r="IC25" s="12" t="s">
        <v>374</v>
      </c>
      <c r="ID25" s="9">
        <v>4</v>
      </c>
      <c r="IE25" s="12" t="s">
        <v>374</v>
      </c>
      <c r="IF25" s="9">
        <v>1</v>
      </c>
      <c r="IG25" s="12" t="s">
        <v>895</v>
      </c>
      <c r="IH25" s="9"/>
      <c r="II25" s="12" t="s">
        <v>374</v>
      </c>
      <c r="IJ25" s="9">
        <v>2</v>
      </c>
      <c r="IK25" s="12" t="s">
        <v>374</v>
      </c>
      <c r="IL25" s="12" t="s">
        <v>374</v>
      </c>
      <c r="IM25" s="9"/>
      <c r="IN25" s="12" t="s">
        <v>374</v>
      </c>
      <c r="IO25" s="9">
        <v>2</v>
      </c>
      <c r="IP25" s="9" t="s">
        <v>374</v>
      </c>
      <c r="IQ25" s="9" t="s">
        <v>374</v>
      </c>
      <c r="IR25" s="9" t="s">
        <v>374</v>
      </c>
      <c r="IS25" s="9">
        <v>2</v>
      </c>
      <c r="IT25" s="9"/>
      <c r="IU25" s="9" t="s">
        <v>382</v>
      </c>
      <c r="IV25" s="9" t="s">
        <v>382</v>
      </c>
      <c r="IW25" s="9" t="s">
        <v>382</v>
      </c>
      <c r="IX25" s="9"/>
      <c r="IY25" s="9"/>
      <c r="IZ25" s="9"/>
      <c r="JA25" s="9"/>
      <c r="JB25" s="9"/>
      <c r="JC25" s="9"/>
      <c r="JD25" s="9"/>
      <c r="JE25" s="9"/>
      <c r="JF25" s="9" t="s">
        <v>382</v>
      </c>
      <c r="JG25" s="9" t="s">
        <v>382</v>
      </c>
      <c r="JH25" s="9" t="s">
        <v>11</v>
      </c>
      <c r="JI25" s="9">
        <v>1</v>
      </c>
      <c r="JJ25" s="9">
        <v>1</v>
      </c>
      <c r="JK25" s="9">
        <v>1</v>
      </c>
      <c r="JL25" s="9">
        <v>1</v>
      </c>
      <c r="JM25" s="9">
        <v>1</v>
      </c>
      <c r="JN25" s="9">
        <v>1</v>
      </c>
      <c r="JO25" s="9">
        <v>1</v>
      </c>
      <c r="JP25" s="9">
        <v>2</v>
      </c>
      <c r="JQ25" s="9">
        <v>2</v>
      </c>
      <c r="JR25" s="9">
        <v>2</v>
      </c>
      <c r="JS25" s="9">
        <v>2</v>
      </c>
      <c r="JT25" s="9">
        <v>2</v>
      </c>
      <c r="JU25" s="9">
        <v>2</v>
      </c>
      <c r="JV25" s="9">
        <v>2</v>
      </c>
      <c r="JW25" s="9">
        <v>2</v>
      </c>
      <c r="JX25" s="9">
        <v>2</v>
      </c>
      <c r="JY25" s="9">
        <v>2</v>
      </c>
      <c r="JZ25" s="9">
        <v>2</v>
      </c>
      <c r="KA25" s="9">
        <v>1</v>
      </c>
      <c r="KB25" s="10" t="s">
        <v>831</v>
      </c>
      <c r="KC25" s="9">
        <v>26</v>
      </c>
      <c r="KD25" s="9">
        <v>17</v>
      </c>
      <c r="KE25" s="9">
        <v>0</v>
      </c>
      <c r="KF25" s="9">
        <v>0</v>
      </c>
      <c r="KG25" s="9">
        <v>0</v>
      </c>
      <c r="KH25" s="9">
        <v>0</v>
      </c>
      <c r="KI25" s="9">
        <v>0</v>
      </c>
      <c r="KJ25" s="12"/>
      <c r="KK25" s="12" t="s">
        <v>832</v>
      </c>
    </row>
    <row r="26" spans="1:297" ht="6" customHeight="1" x14ac:dyDescent="0.25">
      <c r="A26" s="84"/>
      <c r="N26" s="4"/>
      <c r="O26" s="4"/>
      <c r="P26" s="4"/>
      <c r="R26" s="85"/>
      <c r="S26" s="85"/>
      <c r="T26" s="86"/>
      <c r="U26" s="86"/>
      <c r="V26" s="85"/>
      <c r="W26" s="85"/>
      <c r="X26" s="86"/>
      <c r="Y26" s="86"/>
      <c r="Z26" s="85"/>
      <c r="AA26" s="85"/>
      <c r="AB26" s="86"/>
      <c r="AC26" s="86"/>
      <c r="AD26" s="85"/>
      <c r="AE26" s="85"/>
      <c r="AF26" s="86"/>
      <c r="AW26" s="4"/>
      <c r="AY26" s="4"/>
      <c r="AZ26" s="4"/>
      <c r="BC26" s="4"/>
      <c r="BE26" s="4"/>
      <c r="BF26" s="4"/>
      <c r="BI26" s="4"/>
      <c r="BK26" s="4"/>
      <c r="BL26" s="4"/>
      <c r="BO26" s="4"/>
      <c r="BP26" s="3"/>
      <c r="BQ26" s="3"/>
      <c r="BR26" s="3"/>
      <c r="BS26" s="3"/>
      <c r="BT26" s="3"/>
      <c r="BU26" s="3"/>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V26" s="4"/>
      <c r="FW26" s="8"/>
      <c r="FX26" s="4"/>
      <c r="FY26" s="8"/>
      <c r="FZ26" s="4"/>
      <c r="GA26" s="8"/>
      <c r="GB26" s="4"/>
      <c r="GC26" s="8"/>
      <c r="GD26" s="4"/>
      <c r="GE26" s="8"/>
      <c r="GF26" s="4"/>
      <c r="GG26" s="8"/>
      <c r="GH26" s="4"/>
      <c r="GI26" s="4"/>
      <c r="GJ26" s="8"/>
      <c r="GK26" s="8"/>
      <c r="GL26" s="4"/>
      <c r="GM26" s="8"/>
      <c r="GN26" s="4"/>
      <c r="GO26" s="8"/>
      <c r="GP26" s="4"/>
      <c r="GQ26" s="8"/>
      <c r="GR26" s="4"/>
      <c r="GS26" s="8"/>
      <c r="GT26" s="4"/>
      <c r="GU26" s="8"/>
      <c r="GV26" s="4"/>
      <c r="GW26" s="8"/>
      <c r="GX26" s="4"/>
      <c r="GY26" s="8"/>
      <c r="GZ26" s="4"/>
      <c r="HA26" s="8"/>
      <c r="HB26" s="4"/>
      <c r="HC26" s="8"/>
      <c r="HD26" s="4"/>
      <c r="HE26" s="8"/>
      <c r="HF26" s="4"/>
      <c r="HG26" s="8"/>
      <c r="HH26" s="4"/>
      <c r="HI26" s="8"/>
      <c r="HJ26" s="4"/>
      <c r="HK26" s="8"/>
      <c r="HL26" s="4"/>
      <c r="HM26" s="8"/>
      <c r="HN26" s="4"/>
      <c r="HO26" s="8"/>
      <c r="HP26" s="4"/>
      <c r="HQ26" s="8"/>
      <c r="HR26" s="4"/>
      <c r="HS26" s="8"/>
      <c r="HT26" s="4"/>
      <c r="HU26" s="8"/>
      <c r="HV26" s="4"/>
      <c r="HW26" s="8"/>
      <c r="HX26" s="4"/>
      <c r="HY26" s="8"/>
      <c r="HZ26" s="4"/>
      <c r="IA26" s="8"/>
      <c r="IB26" s="4"/>
      <c r="IC26" s="8"/>
      <c r="ID26" s="4"/>
      <c r="IE26" s="8"/>
      <c r="IF26" s="4"/>
      <c r="IG26" s="8"/>
      <c r="IH26" s="4"/>
      <c r="II26" s="8"/>
      <c r="IJ26" s="4"/>
      <c r="IK26" s="8"/>
      <c r="IL26" s="8"/>
      <c r="IM26" s="4"/>
      <c r="IN26" s="8"/>
    </row>
    <row r="27" spans="1:297" x14ac:dyDescent="0.25">
      <c r="A27" s="7" t="s">
        <v>2180</v>
      </c>
    </row>
    <row r="28" spans="1:297" ht="6.75" customHeight="1" x14ac:dyDescent="0.25"/>
  </sheetData>
  <autoFilter ref="A1:KK25" xr:uid="{F114FF13-8C0D-487E-84DA-53DBABF1F6CB}"/>
  <sortState xmlns:xlrd2="http://schemas.microsoft.com/office/spreadsheetml/2017/richdata2" ref="A2:L6">
    <sortCondition ref="A2:A6"/>
  </sortState>
  <conditionalFormatting sqref="D2:D26 L2:AF26">
    <cfRule type="cellIs" dxfId="113" priority="90" operator="equal">
      <formula>"NA"</formula>
    </cfRule>
  </conditionalFormatting>
  <conditionalFormatting sqref="AH2:AH26">
    <cfRule type="cellIs" dxfId="112" priority="88" operator="equal">
      <formula>"NA"</formula>
    </cfRule>
  </conditionalFormatting>
  <conditionalFormatting sqref="AQ3">
    <cfRule type="containsText" dxfId="111" priority="93" operator="containsText" text="NA">
      <formula>NOT(ISERROR(SEARCH("NA",AQ3)))</formula>
    </cfRule>
  </conditionalFormatting>
  <conditionalFormatting sqref="AQ2:AR26">
    <cfRule type="cellIs" dxfId="110" priority="87" operator="equal">
      <formula>"NA"</formula>
    </cfRule>
  </conditionalFormatting>
  <conditionalFormatting sqref="AR2">
    <cfRule type="cellIs" dxfId="109" priority="92" operator="equal">
      <formula>"NA"</formula>
    </cfRule>
  </conditionalFormatting>
  <conditionalFormatting sqref="AR4:AR7">
    <cfRule type="cellIs" dxfId="108" priority="91" operator="equal">
      <formula>"NA"</formula>
    </cfRule>
  </conditionalFormatting>
  <conditionalFormatting sqref="AR8:AR10">
    <cfRule type="containsText" dxfId="107" priority="171" operator="containsText" text="NA">
      <formula>NOT(ISERROR(SEARCH("NA",AR8)))</formula>
    </cfRule>
  </conditionalFormatting>
  <conditionalFormatting sqref="AR22:AR24">
    <cfRule type="containsText" dxfId="106" priority="94" operator="containsText" text="NA">
      <formula>NOT(ISERROR(SEARCH("NA",AR22)))</formula>
    </cfRule>
  </conditionalFormatting>
  <conditionalFormatting sqref="AT2:AT26">
    <cfRule type="cellIs" dxfId="105" priority="86" operator="equal">
      <formula>"NA"</formula>
    </cfRule>
  </conditionalFormatting>
  <conditionalFormatting sqref="AV2:BU26">
    <cfRule type="containsText" dxfId="104" priority="85" operator="containsText" text="NA">
      <formula>NOT(ISERROR(SEARCH("NA",AV2)))</formula>
    </cfRule>
  </conditionalFormatting>
  <conditionalFormatting sqref="CE2:CE26">
    <cfRule type="cellIs" dxfId="103" priority="81" operator="equal">
      <formula>"NA"</formula>
    </cfRule>
  </conditionalFormatting>
  <conditionalFormatting sqref="CO2:CO26">
    <cfRule type="cellIs" dxfId="102" priority="80" operator="equal">
      <formula>"NA"</formula>
    </cfRule>
  </conditionalFormatting>
  <conditionalFormatting sqref="CV2:CV26">
    <cfRule type="cellIs" dxfId="101" priority="79" operator="equal">
      <formula>"NA"</formula>
    </cfRule>
  </conditionalFormatting>
  <conditionalFormatting sqref="DD2:DD26">
    <cfRule type="cellIs" dxfId="100" priority="78" operator="equal">
      <formula>"NA"</formula>
    </cfRule>
  </conditionalFormatting>
  <conditionalFormatting sqref="DH2:DH26">
    <cfRule type="cellIs" dxfId="99" priority="77" operator="equal">
      <formula>"NA"</formula>
    </cfRule>
  </conditionalFormatting>
  <conditionalFormatting sqref="DP2:DP26">
    <cfRule type="cellIs" dxfId="98" priority="76" operator="equal">
      <formula>"NA"</formula>
    </cfRule>
  </conditionalFormatting>
  <conditionalFormatting sqref="FB2:FB26">
    <cfRule type="cellIs" dxfId="97" priority="66" operator="equal">
      <formula>0</formula>
    </cfRule>
  </conditionalFormatting>
  <conditionalFormatting sqref="FD2:FD26">
    <cfRule type="cellIs" dxfId="96" priority="65" operator="equal">
      <formula>"NA"</formula>
    </cfRule>
  </conditionalFormatting>
  <conditionalFormatting sqref="FN2:FN26">
    <cfRule type="cellIs" dxfId="95" priority="75" operator="equal">
      <formula>"NA"</formula>
    </cfRule>
  </conditionalFormatting>
  <conditionalFormatting sqref="FS2:FS26">
    <cfRule type="cellIs" dxfId="94" priority="74" operator="equal">
      <formula>"NA"</formula>
    </cfRule>
  </conditionalFormatting>
  <conditionalFormatting sqref="FY2:FY26">
    <cfRule type="cellIs" dxfId="93" priority="60" operator="equal">
      <formula>"NA"</formula>
    </cfRule>
  </conditionalFormatting>
  <conditionalFormatting sqref="GC2:GC26">
    <cfRule type="cellIs" dxfId="92" priority="59" operator="equal">
      <formula>"NA"</formula>
    </cfRule>
  </conditionalFormatting>
  <conditionalFormatting sqref="GG2:GG26">
    <cfRule type="cellIs" dxfId="91" priority="58" operator="equal">
      <formula>"NA"</formula>
    </cfRule>
  </conditionalFormatting>
  <conditionalFormatting sqref="GM2:GM26">
    <cfRule type="cellIs" dxfId="90" priority="57" operator="equal">
      <formula>"NA"</formula>
    </cfRule>
  </conditionalFormatting>
  <conditionalFormatting sqref="GO2:GO26">
    <cfRule type="cellIs" dxfId="89" priority="28" operator="equal">
      <formula>"NA"</formula>
    </cfRule>
  </conditionalFormatting>
  <conditionalFormatting sqref="GQ2:GQ26">
    <cfRule type="cellIs" dxfId="88" priority="27" operator="equal">
      <formula>"NA"</formula>
    </cfRule>
  </conditionalFormatting>
  <conditionalFormatting sqref="GS2:GS26">
    <cfRule type="cellIs" dxfId="87" priority="26" operator="equal">
      <formula>"NA"</formula>
    </cfRule>
  </conditionalFormatting>
  <conditionalFormatting sqref="GU2:GU26">
    <cfRule type="cellIs" dxfId="86" priority="25" operator="equal">
      <formula>"NA"</formula>
    </cfRule>
  </conditionalFormatting>
  <conditionalFormatting sqref="GW2:GW26">
    <cfRule type="cellIs" dxfId="85" priority="24" operator="equal">
      <formula>"NA"</formula>
    </cfRule>
  </conditionalFormatting>
  <conditionalFormatting sqref="GY2:GY26">
    <cfRule type="cellIs" dxfId="84" priority="23" operator="equal">
      <formula>"NA"</formula>
    </cfRule>
  </conditionalFormatting>
  <conditionalFormatting sqref="HA2:HA26">
    <cfRule type="cellIs" dxfId="83" priority="22" operator="equal">
      <formula>"NA"</formula>
    </cfRule>
  </conditionalFormatting>
  <conditionalFormatting sqref="HC2:HC26">
    <cfRule type="cellIs" dxfId="82" priority="21" operator="equal">
      <formula>"NA"</formula>
    </cfRule>
  </conditionalFormatting>
  <conditionalFormatting sqref="HE2:HE26">
    <cfRule type="cellIs" dxfId="81" priority="20" operator="equal">
      <formula>"NA"</formula>
    </cfRule>
  </conditionalFormatting>
  <conditionalFormatting sqref="HG2:HG26">
    <cfRule type="cellIs" dxfId="80" priority="19" operator="equal">
      <formula>"NA"</formula>
    </cfRule>
  </conditionalFormatting>
  <conditionalFormatting sqref="HI2:HI26">
    <cfRule type="cellIs" dxfId="79" priority="18" operator="equal">
      <formula>"NA"</formula>
    </cfRule>
  </conditionalFormatting>
  <conditionalFormatting sqref="HK2:HK26">
    <cfRule type="cellIs" dxfId="78" priority="17" operator="equal">
      <formula>"NA"</formula>
    </cfRule>
  </conditionalFormatting>
  <conditionalFormatting sqref="HM2:HM26">
    <cfRule type="cellIs" dxfId="77" priority="16" operator="equal">
      <formula>"NA"</formula>
    </cfRule>
  </conditionalFormatting>
  <conditionalFormatting sqref="HO2:HO26">
    <cfRule type="cellIs" dxfId="76" priority="15" operator="equal">
      <formula>"NA"</formula>
    </cfRule>
  </conditionalFormatting>
  <conditionalFormatting sqref="HQ2:HQ26">
    <cfRule type="cellIs" dxfId="75" priority="14" operator="equal">
      <formula>"NA"</formula>
    </cfRule>
  </conditionalFormatting>
  <conditionalFormatting sqref="HS2:HS26">
    <cfRule type="cellIs" dxfId="74" priority="13" operator="equal">
      <formula>"NA"</formula>
    </cfRule>
  </conditionalFormatting>
  <conditionalFormatting sqref="HU2:HU26">
    <cfRule type="cellIs" dxfId="73" priority="12" operator="equal">
      <formula>"NA"</formula>
    </cfRule>
  </conditionalFormatting>
  <conditionalFormatting sqref="HW2:HW26">
    <cfRule type="cellIs" dxfId="72" priority="11" operator="equal">
      <formula>"NA"</formula>
    </cfRule>
  </conditionalFormatting>
  <conditionalFormatting sqref="HY2:HY26">
    <cfRule type="cellIs" dxfId="71" priority="10" operator="equal">
      <formula>"NA"</formula>
    </cfRule>
  </conditionalFormatting>
  <conditionalFormatting sqref="IA2:IA26">
    <cfRule type="cellIs" dxfId="70" priority="9" operator="equal">
      <formula>"NA"</formula>
    </cfRule>
  </conditionalFormatting>
  <conditionalFormatting sqref="IC2:IC26">
    <cfRule type="cellIs" dxfId="69" priority="8" operator="equal">
      <formula>"NA"</formula>
    </cfRule>
  </conditionalFormatting>
  <conditionalFormatting sqref="IE2:IE26">
    <cfRule type="cellIs" dxfId="68" priority="7" operator="equal">
      <formula>"NA"</formula>
    </cfRule>
  </conditionalFormatting>
  <conditionalFormatting sqref="IG2:IG26">
    <cfRule type="cellIs" dxfId="67" priority="6" operator="equal">
      <formula>"NA"</formula>
    </cfRule>
  </conditionalFormatting>
  <conditionalFormatting sqref="II2:II26">
    <cfRule type="cellIs" dxfId="66" priority="5" operator="equal">
      <formula>"NA"</formula>
    </cfRule>
  </conditionalFormatting>
  <conditionalFormatting sqref="IK2:IK26">
    <cfRule type="cellIs" dxfId="65" priority="4" operator="equal">
      <formula>"NA"</formula>
    </cfRule>
  </conditionalFormatting>
  <conditionalFormatting sqref="IL2:IL5">
    <cfRule type="cellIs" dxfId="64" priority="2" operator="equal">
      <formula>"NA"</formula>
    </cfRule>
  </conditionalFormatting>
  <conditionalFormatting sqref="IL7:IL26">
    <cfRule type="cellIs" dxfId="63" priority="1" operator="equal">
      <formula>"NA"</formula>
    </cfRule>
  </conditionalFormatting>
  <conditionalFormatting sqref="IN2:IN26">
    <cfRule type="cellIs" dxfId="62" priority="3" operator="equal">
      <formula>"NA"</formula>
    </cfRule>
  </conditionalFormatting>
  <conditionalFormatting sqref="IP2:IR26">
    <cfRule type="cellIs" dxfId="61" priority="73" operator="equal">
      <formula>"NA"</formula>
    </cfRule>
  </conditionalFormatting>
  <conditionalFormatting sqref="IU2:IU26">
    <cfRule type="cellIs" dxfId="60" priority="72" operator="equal">
      <formula>"NA"</formula>
    </cfRule>
  </conditionalFormatting>
  <conditionalFormatting sqref="IW2:IW26">
    <cfRule type="cellIs" dxfId="59" priority="71" operator="equal">
      <formula>"NA"</formula>
    </cfRule>
  </conditionalFormatting>
  <conditionalFormatting sqref="JF4:JG23">
    <cfRule type="cellIs" dxfId="58" priority="70" operator="equal">
      <formula>"NA"</formula>
    </cfRule>
  </conditionalFormatting>
  <conditionalFormatting sqref="KB2:KB26">
    <cfRule type="cellIs" dxfId="57" priority="69" operator="equal">
      <formula>"NA"</formula>
    </cfRule>
  </conditionalFormatting>
  <dataValidations count="1">
    <dataValidation type="whole" allowBlank="1" showInputMessage="1" showErrorMessage="1" sqref="KC2:KI26 DQ2:FC26" xr:uid="{56CDF8AF-2CAE-4D5E-93C7-28DA5BE979FA}">
      <formula1>0</formula1>
      <formula2>1000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error="Ingrese únicamente el código de la respuesta" prompt="a. Gestión propia (Técnicos GAD)_x000a_b. Gestión propia y consultoría_x000a_c. Consultoría (Técnicos externos)_x000a_d. Gestión propia y entidad asociativa_x000a_e. Entidad asociativa_x000a_f. Gestión propia y otras organizaciones*_x000a_g. Otras organizaciones*" xr:uid="{C2F96BFE-C211-4984-828E-EFACC10F78D4}">
          <x14:formula1>
            <xm:f>Varios!$A$2:$A$8</xm:f>
          </x14:formula1>
          <xm:sqref>DG2:DG7 C2:C7</xm:sqref>
        </x14:dataValidation>
        <x14:dataValidation type="list" allowBlank="1" showInputMessage="1" showErrorMessage="1" error="Ingresar únicamente el código de la respuesta" prompt="1 Si_x000a_2 No" xr:uid="{49ABA184-E72E-4907-BB2C-91761CEFCF01}">
          <x14:formula1>
            <xm:f>Varios!$C$2:$C$3</xm:f>
          </x14:formula1>
          <xm:sqref>AI2:AP7 E2:K7 AG2:AG7</xm:sqref>
        </x14:dataValidation>
        <x14:dataValidation type="list" allowBlank="1" showInputMessage="1" showErrorMessage="1" error="Ingrese únicamente el código de la respuesta" prompt="1. Mensual_x000a_2. Trimestral_x000a_3. Semestral_x000a_4. Anual_x000a_5. Otros (especifique)*" xr:uid="{0D336BD0-1DF1-4ADA-A9A7-D1238E26C5D8}">
          <x14:formula1>
            <xm:f>Varios!$I$1:$I$6</xm:f>
          </x14:formula1>
          <xm:sqref>AU2:AU7 AS2:AS7</xm:sqref>
        </x14:dataValidation>
        <x14:dataValidation type="list" allowBlank="1" showInputMessage="1" showErrorMessage="1" error="Ingrese únicamente el código de la respuesta" prompt="1 Si_x000a_2 No" xr:uid="{39F1EA29-772C-42A0-940C-6DCC28A47EB2}">
          <x14:formula1>
            <xm:f>Varios!$C$2:$C$3</xm:f>
          </x14:formula1>
          <xm:sqref>JI2:KA7 BV2:CD7 CF2:CN7 CP2:CU7 CW2:DC7 DE2:DF7 DI2:DO7 FE2:FM7 FO2:FR7 BR2:BR7 IS2:IT7 IX2:JE7 BO2:BO7 AW2:AW7 AY2:AY7 BC2:BC7 BE2:BE7 BI2:BI7 BK2:BK7 IO2:IO7 FT2:FV7 FZ2:FZ7 GD2:GD7 GH2:GI7 IJ2:IJ7 GN2:GN7 HL2:HL7 IF2:IF7 IB2:IB7 HX2:HX7 HT2:HT7 HP2:HP7 HD2:HD7 HH2:HH7 GZ2:GZ7 GV2:GV7 GR2:GR7</xm:sqref>
        </x14:dataValidation>
        <x14:dataValidation type="list" allowBlank="1" showInputMessage="1" showErrorMessage="1" error="Ingrese únicamente el código de la respuesta" prompt="a. Diseño_x000a_b. Revisión_x000a_c. Aprobación_x000a_d. Ninguno" xr:uid="{74FDE686-A8D6-48C9-AE01-C5B8A8D3349F}">
          <x14:formula1>
            <xm:f>Varios!$M$2:$M$5</xm:f>
          </x14:formula1>
          <xm:sqref>JH2:JH7</xm:sqref>
        </x14:dataValidation>
        <x14:dataValidation type="list" allowBlank="1" showInputMessage="1" showErrorMessage="1" error="Ingrese únicamente el código de la respuesta" prompt="1. Página web institucional_x000a_2. Solicitud directa a la institución_x000a_3. Sistema de información local_x000a_4. Otros (especifique)" xr:uid="{CC0A79CF-32D5-4CF4-B9F3-0303DCE226B8}">
          <x14:formula1>
            <xm:f>Varios!$G$2:$G$5</xm:f>
          </x14:formula1>
          <xm:sqref>AE2:AE7 S2:S7 W2:W7 AA2:AA7</xm:sqref>
        </x14:dataValidation>
        <x14:dataValidation type="list" allowBlank="1" showInputMessage="1" showErrorMessage="1" error="Ingrese únicamente el código de la respuesta" prompt="1. 2018 - 2020_x000a_2. Antes del 2018_x000a_3. Ambas alternativas" xr:uid="{94DF0747-BC71-45EA-BEB2-C6A29DCF0694}">
          <x14:formula1>
            <xm:f>Varios!$E$2:$E$4</xm:f>
          </x14:formula1>
          <xm:sqref>AD2:AD7 R2:R7 V2:V7 Z2:Z7</xm:sqref>
        </x14:dataValidation>
        <x14:dataValidation type="list" allowBlank="1" showInputMessage="1" showErrorMessage="1" error="Ingrese únicamente el código de la respuesta" prompt="1. Mensual_x000a_2. Trimestral_x000a_3. Semestral_x000a_4. Anual_x000a_5. Otros (especifique)*" xr:uid="{D2B25A57-899A-4FE2-8685-25302C40ED47}">
          <x14:formula1>
            <xm:f>Varios!$I$2:$I$6</xm:f>
          </x14:formula1>
          <xm:sqref>BS2:BS7 AZ2:AZ7 BF2:BF7 BL2:BL7</xm:sqref>
        </x14:dataValidation>
        <x14:dataValidation type="list" allowBlank="1" showInputMessage="1" showErrorMessage="1" error="Ingrese únicamente el código de la respuesta" prompt="1. Mensual_x000a_2. Trimestral_x000a_3. Semestral_x000a_4. Anual_x000a_5. Otros (especifique)" xr:uid="{98C4753D-7929-42F4-959B-4CC7922005C6}">
          <x14:formula1>
            <xm:f>Varios!$I$2:$I$6</xm:f>
          </x14:formula1>
          <xm:sqref>GB2:GB7 GF2:GF7 GL2:GL7 FX2:FX7</xm:sqref>
        </x14:dataValidation>
        <x14:dataValidation type="list" allowBlank="1" showInputMessage="1" showErrorMessage="1" error="Ingrese únicamente el código de respuesta" prompt="1. Desconocimiento del proceso de formulación_x000a_2. Falta de voluntad política_x000a_3. Desacuerdo con actores de la política pública_x000a_3. Falta de política pública nacional_x000a_4. Política pública nacional suficiente_x000a_5. Otros, especifique" xr:uid="{B3AB7623-5141-4691-A8CE-F4D2681B89E3}">
          <x14:formula1>
            <xm:f>Varios!$K$2:$K$6</xm:f>
          </x14:formula1>
          <xm:sqref>IM2:IM7 GP2:GP7 HN2:HN7 IH2:IH7 ID2:ID7 HZ2:HZ7 HV2:HV7 HR2:HR7 HF2:HF7 HJ2:HJ7 HB2:HB7 GX2:GX7 GT2:GT7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24BF8-C3A9-428A-A33D-FA6EA672A244}">
  <dimension ref="A1:IM28"/>
  <sheetViews>
    <sheetView showGridLines="0" zoomScale="90" zoomScaleNormal="90" workbookViewId="0">
      <pane xSplit="2" ySplit="1" topLeftCell="C21" activePane="bottomRight" state="frozen"/>
      <selection pane="topRight" activeCell="C1" sqref="C1"/>
      <selection pane="bottomLeft" activeCell="A4" sqref="A4"/>
      <selection pane="bottomRight" activeCell="A27" sqref="A27"/>
    </sheetView>
  </sheetViews>
  <sheetFormatPr baseColWidth="10" defaultColWidth="0" defaultRowHeight="15" zeroHeight="1" x14ac:dyDescent="0.25"/>
  <cols>
    <col min="1" max="1" width="9.28515625" style="3" bestFit="1" customWidth="1"/>
    <col min="2" max="2" width="33.5703125" style="3" customWidth="1"/>
    <col min="3" max="3" width="7.85546875" style="4" bestFit="1" customWidth="1"/>
    <col min="4" max="6" width="12" style="4" bestFit="1" customWidth="1"/>
    <col min="7" max="8" width="12" style="3" bestFit="1" customWidth="1"/>
    <col min="9" max="9" width="10" style="4" bestFit="1" customWidth="1"/>
    <col min="10" max="10" width="118.5703125" style="8" bestFit="1" customWidth="1"/>
    <col min="11" max="11" width="7.28515625" style="8" bestFit="1" customWidth="1"/>
    <col min="12" max="12" width="15.28515625" style="8" bestFit="1" customWidth="1"/>
    <col min="13" max="13" width="16.85546875" style="8" bestFit="1" customWidth="1"/>
    <col min="14" max="14" width="17.7109375" style="8" bestFit="1" customWidth="1"/>
    <col min="15" max="15" width="15.7109375" style="8" bestFit="1" customWidth="1"/>
    <col min="16" max="16" width="18.42578125" style="8" bestFit="1" customWidth="1"/>
    <col min="17" max="17" width="16.28515625" style="8" bestFit="1" customWidth="1"/>
    <col min="18" max="18" width="16.85546875" style="8" bestFit="1" customWidth="1"/>
    <col min="19" max="19" width="17.7109375" style="8" bestFit="1" customWidth="1"/>
    <col min="20" max="20" width="15.7109375" style="8" bestFit="1" customWidth="1"/>
    <col min="21" max="21" width="18.42578125" style="8" bestFit="1" customWidth="1"/>
    <col min="22" max="22" width="16.28515625" style="8" bestFit="1" customWidth="1"/>
    <col min="23" max="23" width="16.85546875" style="8" bestFit="1" customWidth="1"/>
    <col min="24" max="24" width="17.7109375" style="8" bestFit="1" customWidth="1"/>
    <col min="25" max="25" width="15.7109375" style="8" bestFit="1" customWidth="1"/>
    <col min="26" max="26" width="18.42578125" style="8" bestFit="1" customWidth="1"/>
    <col min="27" max="27" width="16.28515625" style="8" bestFit="1" customWidth="1"/>
    <col min="28" max="28" width="16.85546875" style="8" bestFit="1" customWidth="1"/>
    <col min="29" max="29" width="17.7109375" style="8" bestFit="1" customWidth="1"/>
    <col min="30" max="30" width="15.7109375" style="8" bestFit="1" customWidth="1"/>
    <col min="31" max="31" width="18.42578125" style="8" bestFit="1" customWidth="1"/>
    <col min="32" max="32" width="7.28515625" style="8" bestFit="1" customWidth="1"/>
    <col min="33" max="35" width="17.28515625" style="8" bestFit="1" customWidth="1"/>
    <col min="36" max="38" width="17.42578125" style="8" bestFit="1" customWidth="1"/>
    <col min="39" max="41" width="17.140625" style="8" bestFit="1" customWidth="1"/>
    <col min="42" max="42" width="9.28515625" style="8" bestFit="1" customWidth="1"/>
    <col min="43" max="43" width="7.85546875" style="4" customWidth="1"/>
    <col min="44" max="44" width="38.42578125" style="8" customWidth="1"/>
    <col min="45" max="45" width="14.5703125" style="47" bestFit="1" customWidth="1"/>
    <col min="46" max="46" width="11.85546875" style="4" bestFit="1" customWidth="1"/>
    <col min="47" max="47" width="12" style="4" bestFit="1" customWidth="1"/>
    <col min="48" max="48" width="11.7109375" style="4" bestFit="1" customWidth="1"/>
    <col min="49" max="50" width="12" style="4" bestFit="1" customWidth="1"/>
    <col min="51" max="51" width="11.5703125" style="4" bestFit="1" customWidth="1"/>
    <col min="52" max="52" width="11.85546875" style="4" bestFit="1" customWidth="1"/>
    <col min="53" max="53" width="101.140625" style="8" bestFit="1" customWidth="1"/>
    <col min="54" max="54" width="9.85546875" style="4" bestFit="1" customWidth="1"/>
    <col min="55" max="55" width="10" style="4" bestFit="1" customWidth="1"/>
    <col min="56" max="56" width="9.7109375" style="4" bestFit="1" customWidth="1"/>
    <col min="57" max="58" width="14" style="3" bestFit="1" customWidth="1"/>
    <col min="59" max="60" width="14.140625" style="3" bestFit="1" customWidth="1"/>
    <col min="61" max="61" width="7.85546875" style="4" bestFit="1" customWidth="1"/>
    <col min="62" max="62" width="11.85546875" style="4" bestFit="1" customWidth="1"/>
    <col min="63" max="63" width="12" style="4" bestFit="1" customWidth="1"/>
    <col min="64" max="64" width="11.7109375" style="4" bestFit="1" customWidth="1"/>
    <col min="65" max="65" width="12" style="4" bestFit="1" customWidth="1"/>
    <col min="66" max="66" width="40.42578125" style="8" bestFit="1" customWidth="1"/>
    <col min="67" max="69" width="15.7109375" style="47" bestFit="1" customWidth="1"/>
    <col min="70" max="70" width="11" style="4" bestFit="1" customWidth="1"/>
    <col min="71" max="71" width="11.140625" style="4" bestFit="1" customWidth="1"/>
    <col min="72" max="72" width="10.7109375" style="4" bestFit="1" customWidth="1"/>
    <col min="73" max="74" width="11.140625" style="4" bestFit="1" customWidth="1"/>
    <col min="75" max="75" width="10.5703125" style="4" bestFit="1" customWidth="1"/>
    <col min="76" max="76" width="50" style="8" bestFit="1" customWidth="1"/>
    <col min="77" max="79" width="15.28515625" style="8" bestFit="1" customWidth="1"/>
    <col min="80" max="82" width="15.42578125" style="8" bestFit="1" customWidth="1"/>
    <col min="83" max="85" width="15.140625" style="8" bestFit="1" customWidth="1"/>
    <col min="86" max="88" width="15.42578125" style="8" bestFit="1" customWidth="1"/>
    <col min="89" max="91" width="15.5703125" style="8" bestFit="1" customWidth="1"/>
    <col min="92" max="92" width="80.7109375" style="8" customWidth="1"/>
    <col min="93" max="247" width="0" style="3" hidden="1" customWidth="1"/>
    <col min="248" max="16384" width="11.42578125" style="3" hidden="1"/>
  </cols>
  <sheetData>
    <row r="1" spans="1:92" s="78" customFormat="1" x14ac:dyDescent="0.25">
      <c r="A1" s="2" t="s">
        <v>1399</v>
      </c>
      <c r="B1" s="2" t="s">
        <v>1400</v>
      </c>
      <c r="C1" s="2" t="s">
        <v>1650</v>
      </c>
      <c r="D1" s="2" t="s">
        <v>1651</v>
      </c>
      <c r="E1" s="2" t="s">
        <v>1652</v>
      </c>
      <c r="F1" s="2" t="s">
        <v>1653</v>
      </c>
      <c r="G1" s="2" t="s">
        <v>1654</v>
      </c>
      <c r="H1" s="2" t="s">
        <v>1655</v>
      </c>
      <c r="I1" s="2" t="s">
        <v>1656</v>
      </c>
      <c r="J1" s="2" t="s">
        <v>1657</v>
      </c>
      <c r="K1" s="83" t="s">
        <v>1695</v>
      </c>
      <c r="L1" s="83" t="s">
        <v>1696</v>
      </c>
      <c r="M1" s="83" t="s">
        <v>1697</v>
      </c>
      <c r="N1" s="83" t="s">
        <v>1698</v>
      </c>
      <c r="O1" s="83" t="s">
        <v>1699</v>
      </c>
      <c r="P1" s="83" t="s">
        <v>1700</v>
      </c>
      <c r="Q1" s="83" t="s">
        <v>1701</v>
      </c>
      <c r="R1" s="83" t="s">
        <v>1702</v>
      </c>
      <c r="S1" s="83" t="s">
        <v>1703</v>
      </c>
      <c r="T1" s="83" t="s">
        <v>1704</v>
      </c>
      <c r="U1" s="83" t="s">
        <v>1705</v>
      </c>
      <c r="V1" s="83" t="s">
        <v>1706</v>
      </c>
      <c r="W1" s="83" t="s">
        <v>1707</v>
      </c>
      <c r="X1" s="83" t="s">
        <v>1708</v>
      </c>
      <c r="Y1" s="83" t="s">
        <v>1709</v>
      </c>
      <c r="Z1" s="83" t="s">
        <v>1710</v>
      </c>
      <c r="AA1" s="83" t="s">
        <v>1711</v>
      </c>
      <c r="AB1" s="83" t="s">
        <v>1712</v>
      </c>
      <c r="AC1" s="83" t="s">
        <v>1713</v>
      </c>
      <c r="AD1" s="83" t="s">
        <v>1714</v>
      </c>
      <c r="AE1" s="83" t="s">
        <v>1715</v>
      </c>
      <c r="AF1" s="82" t="s">
        <v>1716</v>
      </c>
      <c r="AG1" s="82" t="s">
        <v>1717</v>
      </c>
      <c r="AH1" s="82" t="s">
        <v>1718</v>
      </c>
      <c r="AI1" s="82" t="s">
        <v>1719</v>
      </c>
      <c r="AJ1" s="82" t="s">
        <v>1720</v>
      </c>
      <c r="AK1" s="82" t="s">
        <v>1721</v>
      </c>
      <c r="AL1" s="82" t="s">
        <v>1722</v>
      </c>
      <c r="AM1" s="82" t="s">
        <v>1723</v>
      </c>
      <c r="AN1" s="82" t="s">
        <v>1724</v>
      </c>
      <c r="AO1" s="82" t="s">
        <v>1725</v>
      </c>
      <c r="AP1" s="82" t="s">
        <v>1726</v>
      </c>
      <c r="AQ1" s="2" t="s">
        <v>1658</v>
      </c>
      <c r="AR1" s="2" t="s">
        <v>1659</v>
      </c>
      <c r="AS1" s="2" t="s">
        <v>1660</v>
      </c>
      <c r="AT1" s="2" t="s">
        <v>1661</v>
      </c>
      <c r="AU1" s="2" t="s">
        <v>1662</v>
      </c>
      <c r="AV1" s="2" t="s">
        <v>1663</v>
      </c>
      <c r="AW1" s="2" t="s">
        <v>1664</v>
      </c>
      <c r="AX1" s="2" t="s">
        <v>1665</v>
      </c>
      <c r="AY1" s="2" t="s">
        <v>1666</v>
      </c>
      <c r="AZ1" s="2" t="s">
        <v>1667</v>
      </c>
      <c r="BA1" s="2" t="s">
        <v>1668</v>
      </c>
      <c r="BB1" s="2" t="s">
        <v>1669</v>
      </c>
      <c r="BC1" s="2" t="s">
        <v>1670</v>
      </c>
      <c r="BD1" s="2" t="s">
        <v>1671</v>
      </c>
      <c r="BE1" s="2" t="s">
        <v>1672</v>
      </c>
      <c r="BF1" s="2" t="s">
        <v>1673</v>
      </c>
      <c r="BG1" s="2" t="s">
        <v>1674</v>
      </c>
      <c r="BH1" s="2" t="s">
        <v>1675</v>
      </c>
      <c r="BI1" s="82" t="s">
        <v>1676</v>
      </c>
      <c r="BJ1" s="2" t="s">
        <v>1677</v>
      </c>
      <c r="BK1" s="2" t="s">
        <v>1678</v>
      </c>
      <c r="BL1" s="2" t="s">
        <v>1679</v>
      </c>
      <c r="BM1" s="2" t="s">
        <v>1680</v>
      </c>
      <c r="BN1" s="2" t="s">
        <v>1681</v>
      </c>
      <c r="BO1" s="2" t="s">
        <v>1682</v>
      </c>
      <c r="BP1" s="2" t="s">
        <v>1683</v>
      </c>
      <c r="BQ1" s="2" t="s">
        <v>1684</v>
      </c>
      <c r="BR1" s="2" t="s">
        <v>1685</v>
      </c>
      <c r="BS1" s="2" t="s">
        <v>1686</v>
      </c>
      <c r="BT1" s="2" t="s">
        <v>1687</v>
      </c>
      <c r="BU1" s="2" t="s">
        <v>1688</v>
      </c>
      <c r="BV1" s="2" t="s">
        <v>1689</v>
      </c>
      <c r="BW1" s="2" t="s">
        <v>1690</v>
      </c>
      <c r="BX1" s="2" t="s">
        <v>1691</v>
      </c>
      <c r="BY1" s="2" t="s">
        <v>1727</v>
      </c>
      <c r="BZ1" s="2" t="s">
        <v>1728</v>
      </c>
      <c r="CA1" s="2" t="s">
        <v>1729</v>
      </c>
      <c r="CB1" s="2" t="s">
        <v>1730</v>
      </c>
      <c r="CC1" s="2" t="s">
        <v>1731</v>
      </c>
      <c r="CD1" s="2" t="s">
        <v>1732</v>
      </c>
      <c r="CE1" s="2" t="s">
        <v>1733</v>
      </c>
      <c r="CF1" s="2" t="s">
        <v>1734</v>
      </c>
      <c r="CG1" s="2" t="s">
        <v>1735</v>
      </c>
      <c r="CH1" s="2" t="s">
        <v>1736</v>
      </c>
      <c r="CI1" s="2" t="s">
        <v>1737</v>
      </c>
      <c r="CJ1" s="2" t="s">
        <v>1738</v>
      </c>
      <c r="CK1" s="2" t="s">
        <v>1739</v>
      </c>
      <c r="CL1" s="2" t="s">
        <v>1740</v>
      </c>
      <c r="CM1" s="2" t="s">
        <v>1741</v>
      </c>
      <c r="CN1" s="2" t="s">
        <v>1493</v>
      </c>
    </row>
    <row r="2" spans="1:92" ht="247.5" x14ac:dyDescent="0.25">
      <c r="A2" s="11" t="s">
        <v>1034</v>
      </c>
      <c r="B2" s="10" t="s">
        <v>1035</v>
      </c>
      <c r="C2" s="9">
        <v>2</v>
      </c>
      <c r="D2" s="9"/>
      <c r="E2" s="9"/>
      <c r="F2" s="9"/>
      <c r="G2" s="10"/>
      <c r="H2" s="10"/>
      <c r="I2" s="23">
        <v>0.13</v>
      </c>
      <c r="J2" s="24" t="s">
        <v>1072</v>
      </c>
      <c r="K2" s="9">
        <v>2</v>
      </c>
      <c r="L2" s="15"/>
      <c r="M2" s="16"/>
      <c r="N2" s="16"/>
      <c r="O2" s="16"/>
      <c r="P2" s="16"/>
      <c r="Q2" s="15"/>
      <c r="R2" s="16"/>
      <c r="S2" s="16"/>
      <c r="T2" s="16"/>
      <c r="U2" s="16"/>
      <c r="V2" s="15"/>
      <c r="W2" s="16"/>
      <c r="X2" s="16"/>
      <c r="Y2" s="16"/>
      <c r="Z2" s="16"/>
      <c r="AA2" s="15"/>
      <c r="AB2" s="16"/>
      <c r="AC2" s="16"/>
      <c r="AD2" s="16"/>
      <c r="AE2" s="16"/>
      <c r="AF2" s="9">
        <v>1</v>
      </c>
      <c r="AG2" s="15">
        <v>0</v>
      </c>
      <c r="AH2" s="16">
        <v>0</v>
      </c>
      <c r="AI2" s="16">
        <v>0</v>
      </c>
      <c r="AJ2" s="15">
        <v>58</v>
      </c>
      <c r="AK2" s="16">
        <v>4006452.68</v>
      </c>
      <c r="AL2" s="16">
        <v>1089319.94</v>
      </c>
      <c r="AM2" s="44">
        <v>9</v>
      </c>
      <c r="AN2" s="16">
        <v>375386.23</v>
      </c>
      <c r="AO2" s="16">
        <v>56307.93</v>
      </c>
      <c r="AP2" s="15">
        <v>2</v>
      </c>
      <c r="AQ2" s="9">
        <v>2</v>
      </c>
      <c r="AR2" s="12" t="s">
        <v>374</v>
      </c>
      <c r="AS2" s="21"/>
      <c r="AT2" s="9">
        <v>2</v>
      </c>
      <c r="AU2" s="9">
        <v>2</v>
      </c>
      <c r="AV2" s="9">
        <v>2</v>
      </c>
      <c r="AW2" s="9">
        <v>1</v>
      </c>
      <c r="AX2" s="9">
        <v>2</v>
      </c>
      <c r="AY2" s="9">
        <v>1</v>
      </c>
      <c r="AZ2" s="9">
        <v>2</v>
      </c>
      <c r="BA2" s="12" t="s">
        <v>374</v>
      </c>
      <c r="BB2" s="9">
        <v>4</v>
      </c>
      <c r="BC2" s="9">
        <v>4</v>
      </c>
      <c r="BD2" s="9">
        <v>4</v>
      </c>
      <c r="BE2" s="9">
        <v>2</v>
      </c>
      <c r="BF2" s="9">
        <v>2</v>
      </c>
      <c r="BG2" s="9">
        <v>2</v>
      </c>
      <c r="BH2" s="9">
        <v>2</v>
      </c>
      <c r="BI2" s="9">
        <v>1</v>
      </c>
      <c r="BJ2" s="9">
        <v>2</v>
      </c>
      <c r="BK2" s="9">
        <v>1</v>
      </c>
      <c r="BL2" s="9">
        <v>2</v>
      </c>
      <c r="BM2" s="9">
        <v>2</v>
      </c>
      <c r="BN2" s="12" t="s">
        <v>374</v>
      </c>
      <c r="BO2" s="50">
        <v>2443426.59</v>
      </c>
      <c r="BP2" s="50">
        <v>2945667.79</v>
      </c>
      <c r="BQ2" s="50">
        <v>1192424.3799999999</v>
      </c>
      <c r="BR2" s="9">
        <v>2</v>
      </c>
      <c r="BS2" s="9">
        <v>2</v>
      </c>
      <c r="BT2" s="9">
        <v>2</v>
      </c>
      <c r="BU2" s="9">
        <v>2</v>
      </c>
      <c r="BV2" s="9">
        <v>2</v>
      </c>
      <c r="BW2" s="9">
        <v>1</v>
      </c>
      <c r="BX2" s="12" t="s">
        <v>1073</v>
      </c>
      <c r="BY2" s="51">
        <v>5297.66</v>
      </c>
      <c r="BZ2" s="51">
        <v>6072.78</v>
      </c>
      <c r="CA2" s="51">
        <v>15153.19</v>
      </c>
      <c r="CB2" s="51">
        <v>73761.06</v>
      </c>
      <c r="CC2" s="51">
        <v>65157.93</v>
      </c>
      <c r="CD2" s="51">
        <v>41313.760000000002</v>
      </c>
      <c r="CE2" s="51">
        <v>16832.96</v>
      </c>
      <c r="CF2" s="51">
        <v>5592.59</v>
      </c>
      <c r="CG2" s="51">
        <v>15000.91</v>
      </c>
      <c r="CH2" s="51">
        <v>2939398.47</v>
      </c>
      <c r="CI2" s="51">
        <v>465032.01</v>
      </c>
      <c r="CJ2" s="51">
        <v>377903.67</v>
      </c>
      <c r="CK2" s="51">
        <v>37620108.109999999</v>
      </c>
      <c r="CL2" s="51">
        <v>40911802.619999997</v>
      </c>
      <c r="CM2" s="51">
        <v>47842055.140000001</v>
      </c>
      <c r="CN2" s="12"/>
    </row>
    <row r="3" spans="1:92" ht="30" x14ac:dyDescent="0.25">
      <c r="A3" s="11" t="s">
        <v>1164</v>
      </c>
      <c r="B3" s="10" t="s">
        <v>810</v>
      </c>
      <c r="C3" s="9">
        <v>2</v>
      </c>
      <c r="D3" s="9"/>
      <c r="E3" s="9"/>
      <c r="F3" s="9"/>
      <c r="G3" s="10"/>
      <c r="H3" s="10"/>
      <c r="I3" s="22">
        <v>0.1</v>
      </c>
      <c r="J3" s="12" t="s">
        <v>896</v>
      </c>
      <c r="K3" s="9">
        <v>2</v>
      </c>
      <c r="L3" s="15"/>
      <c r="M3" s="16"/>
      <c r="N3" s="16"/>
      <c r="O3" s="16"/>
      <c r="P3" s="16"/>
      <c r="Q3" s="15"/>
      <c r="R3" s="16"/>
      <c r="S3" s="16"/>
      <c r="T3" s="16"/>
      <c r="U3" s="16"/>
      <c r="V3" s="15"/>
      <c r="W3" s="16"/>
      <c r="X3" s="16"/>
      <c r="Y3" s="16"/>
      <c r="Z3" s="16"/>
      <c r="AA3" s="15"/>
      <c r="AB3" s="16"/>
      <c r="AC3" s="16"/>
      <c r="AD3" s="16"/>
      <c r="AE3" s="16"/>
      <c r="AF3" s="9">
        <v>2</v>
      </c>
      <c r="AG3" s="15"/>
      <c r="AH3" s="16"/>
      <c r="AI3" s="16"/>
      <c r="AJ3" s="15"/>
      <c r="AK3" s="16"/>
      <c r="AL3" s="16"/>
      <c r="AM3" s="15"/>
      <c r="AN3" s="16"/>
      <c r="AO3" s="16"/>
      <c r="AP3" s="15"/>
      <c r="AQ3" s="9">
        <v>2</v>
      </c>
      <c r="AR3" s="12" t="s">
        <v>374</v>
      </c>
      <c r="AS3" s="21"/>
      <c r="AT3" s="9">
        <v>2</v>
      </c>
      <c r="AU3" s="9">
        <v>2</v>
      </c>
      <c r="AV3" s="9">
        <v>1</v>
      </c>
      <c r="AW3" s="9">
        <v>2</v>
      </c>
      <c r="AX3" s="9">
        <v>2</v>
      </c>
      <c r="AY3" s="9">
        <v>2</v>
      </c>
      <c r="AZ3" s="9">
        <v>2</v>
      </c>
      <c r="BA3" s="12" t="s">
        <v>897</v>
      </c>
      <c r="BB3" s="9">
        <v>4</v>
      </c>
      <c r="BC3" s="9">
        <v>4</v>
      </c>
      <c r="BD3" s="9">
        <v>4</v>
      </c>
      <c r="BE3" s="9">
        <v>2</v>
      </c>
      <c r="BF3" s="9">
        <v>2</v>
      </c>
      <c r="BG3" s="9">
        <v>2</v>
      </c>
      <c r="BH3" s="9">
        <v>2</v>
      </c>
      <c r="BI3" s="9">
        <v>2</v>
      </c>
      <c r="BJ3" s="9"/>
      <c r="BK3" s="9"/>
      <c r="BL3" s="9"/>
      <c r="BM3" s="9"/>
      <c r="BN3" s="12" t="s">
        <v>382</v>
      </c>
      <c r="BO3" s="49">
        <v>9479693.4000000004</v>
      </c>
      <c r="BP3" s="49">
        <v>8387111.3200000003</v>
      </c>
      <c r="BQ3" s="49">
        <v>7463949.7599999998</v>
      </c>
      <c r="BR3" s="9">
        <v>2</v>
      </c>
      <c r="BS3" s="9">
        <v>2</v>
      </c>
      <c r="BT3" s="9">
        <v>2</v>
      </c>
      <c r="BU3" s="9">
        <v>1</v>
      </c>
      <c r="BV3" s="9">
        <v>2</v>
      </c>
      <c r="BW3" s="9">
        <v>2</v>
      </c>
      <c r="BX3" s="12" t="s">
        <v>374</v>
      </c>
      <c r="BY3" s="51">
        <v>1259.23</v>
      </c>
      <c r="BZ3" s="51">
        <v>1956.38</v>
      </c>
      <c r="CA3" s="51">
        <v>1461.74</v>
      </c>
      <c r="CB3" s="51">
        <v>9998</v>
      </c>
      <c r="CC3" s="51">
        <v>19055.54</v>
      </c>
      <c r="CD3" s="51">
        <v>16382.27</v>
      </c>
      <c r="CE3" s="51">
        <v>0</v>
      </c>
      <c r="CF3" s="51">
        <v>0</v>
      </c>
      <c r="CG3" s="51">
        <v>0</v>
      </c>
      <c r="CH3" s="51">
        <v>45403.33</v>
      </c>
      <c r="CI3" s="51">
        <v>194415.79</v>
      </c>
      <c r="CJ3" s="51">
        <v>115786.93</v>
      </c>
      <c r="CK3" s="51">
        <v>17853427.32</v>
      </c>
      <c r="CL3" s="51">
        <v>19859999.870000001</v>
      </c>
      <c r="CM3" s="51">
        <v>24448042.379999999</v>
      </c>
      <c r="CN3" s="12"/>
    </row>
    <row r="4" spans="1:92" x14ac:dyDescent="0.25">
      <c r="A4" s="11" t="s">
        <v>1038</v>
      </c>
      <c r="B4" s="10" t="s">
        <v>1039</v>
      </c>
      <c r="C4" s="9">
        <v>2</v>
      </c>
      <c r="D4" s="9"/>
      <c r="E4" s="9"/>
      <c r="F4" s="9"/>
      <c r="G4" s="10"/>
      <c r="H4" s="10"/>
      <c r="I4" s="23">
        <v>0.1004</v>
      </c>
      <c r="J4" s="12" t="s">
        <v>1074</v>
      </c>
      <c r="K4" s="9">
        <v>1</v>
      </c>
      <c r="L4" s="15">
        <v>1</v>
      </c>
      <c r="M4" s="39">
        <v>1356133</v>
      </c>
      <c r="N4" s="39">
        <v>264352.53000000003</v>
      </c>
      <c r="O4" s="16">
        <f>M4-N4</f>
        <v>1091780.47</v>
      </c>
      <c r="P4" s="16">
        <v>0</v>
      </c>
      <c r="Q4" s="15">
        <v>0</v>
      </c>
      <c r="R4" s="16">
        <v>0</v>
      </c>
      <c r="S4" s="16">
        <v>0</v>
      </c>
      <c r="T4" s="16">
        <v>0</v>
      </c>
      <c r="U4" s="16">
        <v>0</v>
      </c>
      <c r="V4" s="15">
        <v>0</v>
      </c>
      <c r="W4" s="16">
        <v>0</v>
      </c>
      <c r="X4" s="16">
        <v>0</v>
      </c>
      <c r="Y4" s="16">
        <v>0</v>
      </c>
      <c r="Z4" s="16">
        <v>0</v>
      </c>
      <c r="AA4" s="15">
        <v>0</v>
      </c>
      <c r="AB4" s="16">
        <v>0</v>
      </c>
      <c r="AC4" s="16">
        <v>0</v>
      </c>
      <c r="AD4" s="16">
        <v>0</v>
      </c>
      <c r="AE4" s="16">
        <v>0</v>
      </c>
      <c r="AF4" s="9">
        <v>1</v>
      </c>
      <c r="AG4" s="15">
        <v>0</v>
      </c>
      <c r="AH4" s="16">
        <v>0</v>
      </c>
      <c r="AI4" s="16">
        <v>0</v>
      </c>
      <c r="AJ4" s="45">
        <v>1</v>
      </c>
      <c r="AK4" s="46">
        <v>60000</v>
      </c>
      <c r="AL4" s="46">
        <v>60000</v>
      </c>
      <c r="AM4" s="15">
        <v>0</v>
      </c>
      <c r="AN4" s="16">
        <v>0</v>
      </c>
      <c r="AO4" s="16">
        <v>0</v>
      </c>
      <c r="AP4" s="15">
        <v>2</v>
      </c>
      <c r="AQ4" s="9">
        <v>2</v>
      </c>
      <c r="AR4" s="12" t="s">
        <v>374</v>
      </c>
      <c r="AS4" s="21"/>
      <c r="AT4" s="9">
        <v>2</v>
      </c>
      <c r="AU4" s="9">
        <v>2</v>
      </c>
      <c r="AV4" s="9">
        <v>2</v>
      </c>
      <c r="AW4" s="9">
        <v>1</v>
      </c>
      <c r="AX4" s="9">
        <v>2</v>
      </c>
      <c r="AY4" s="9">
        <v>2</v>
      </c>
      <c r="AZ4" s="9">
        <v>2</v>
      </c>
      <c r="BA4" s="12" t="s">
        <v>374</v>
      </c>
      <c r="BB4" s="9">
        <v>3</v>
      </c>
      <c r="BC4" s="9">
        <v>3</v>
      </c>
      <c r="BD4" s="9">
        <v>3</v>
      </c>
      <c r="BE4" s="9">
        <v>2</v>
      </c>
      <c r="BF4" s="9">
        <v>2</v>
      </c>
      <c r="BG4" s="9">
        <v>2</v>
      </c>
      <c r="BH4" s="9">
        <v>2</v>
      </c>
      <c r="BI4" s="9">
        <v>1</v>
      </c>
      <c r="BJ4" s="9">
        <v>1</v>
      </c>
      <c r="BK4" s="9">
        <v>1</v>
      </c>
      <c r="BL4" s="9">
        <v>1</v>
      </c>
      <c r="BM4" s="9">
        <v>2</v>
      </c>
      <c r="BN4" s="12" t="s">
        <v>374</v>
      </c>
      <c r="BO4" s="49">
        <v>3612000.3</v>
      </c>
      <c r="BP4" s="49">
        <v>4798894.3100000005</v>
      </c>
      <c r="BQ4" s="49">
        <v>3082758.89</v>
      </c>
      <c r="BR4" s="9">
        <v>1</v>
      </c>
      <c r="BS4" s="9">
        <v>2</v>
      </c>
      <c r="BT4" s="9">
        <v>1</v>
      </c>
      <c r="BU4" s="9">
        <v>2</v>
      </c>
      <c r="BV4" s="9">
        <v>1</v>
      </c>
      <c r="BW4" s="9">
        <v>2</v>
      </c>
      <c r="BX4" s="12" t="s">
        <v>374</v>
      </c>
      <c r="BY4" s="51">
        <v>11786.19</v>
      </c>
      <c r="BZ4" s="51">
        <v>18968.21</v>
      </c>
      <c r="CA4" s="51">
        <v>22843.13</v>
      </c>
      <c r="CB4" s="51">
        <v>112100.57</v>
      </c>
      <c r="CC4" s="51">
        <v>136340.47</v>
      </c>
      <c r="CD4" s="51">
        <v>124149.43</v>
      </c>
      <c r="CE4" s="51">
        <v>0</v>
      </c>
      <c r="CF4" s="51">
        <v>0</v>
      </c>
      <c r="CG4" s="51">
        <v>0</v>
      </c>
      <c r="CH4" s="51">
        <v>166793.29</v>
      </c>
      <c r="CI4" s="51">
        <v>200844.5</v>
      </c>
      <c r="CJ4" s="51">
        <v>180662.76</v>
      </c>
      <c r="CK4" s="51">
        <v>20988918.859999999</v>
      </c>
      <c r="CL4" s="51">
        <v>20906100.629999999</v>
      </c>
      <c r="CM4" s="51">
        <v>21369194.039999999</v>
      </c>
      <c r="CN4" s="12" t="s">
        <v>1381</v>
      </c>
    </row>
    <row r="5" spans="1:92" ht="75" x14ac:dyDescent="0.25">
      <c r="A5" s="11" t="s">
        <v>372</v>
      </c>
      <c r="B5" s="10" t="s">
        <v>373</v>
      </c>
      <c r="C5" s="9">
        <v>2</v>
      </c>
      <c r="D5" s="9"/>
      <c r="E5" s="9"/>
      <c r="F5" s="9"/>
      <c r="G5" s="10"/>
      <c r="H5" s="10"/>
      <c r="I5" s="23">
        <v>0.1</v>
      </c>
      <c r="J5" s="12" t="s">
        <v>476</v>
      </c>
      <c r="K5" s="9">
        <v>1</v>
      </c>
      <c r="L5" s="15">
        <v>7</v>
      </c>
      <c r="M5" s="16">
        <v>4430400.6500000004</v>
      </c>
      <c r="N5" s="16">
        <v>1129894.53</v>
      </c>
      <c r="O5" s="16">
        <f>M5-N5</f>
        <v>3300506.12</v>
      </c>
      <c r="P5" s="16">
        <v>0</v>
      </c>
      <c r="Q5" s="15">
        <v>0</v>
      </c>
      <c r="R5" s="16">
        <v>0</v>
      </c>
      <c r="S5" s="16">
        <v>0</v>
      </c>
      <c r="T5" s="16">
        <v>0</v>
      </c>
      <c r="U5" s="16">
        <v>0</v>
      </c>
      <c r="V5" s="15">
        <v>0</v>
      </c>
      <c r="W5" s="16">
        <v>0</v>
      </c>
      <c r="X5" s="16">
        <v>0</v>
      </c>
      <c r="Y5" s="16">
        <v>0</v>
      </c>
      <c r="Z5" s="16">
        <v>0</v>
      </c>
      <c r="AA5" s="15">
        <v>0</v>
      </c>
      <c r="AB5" s="16">
        <v>0</v>
      </c>
      <c r="AC5" s="16">
        <v>0</v>
      </c>
      <c r="AD5" s="16">
        <v>0</v>
      </c>
      <c r="AE5" s="16">
        <v>0</v>
      </c>
      <c r="AF5" s="9">
        <v>1</v>
      </c>
      <c r="AG5" s="15">
        <v>0</v>
      </c>
      <c r="AH5" s="16">
        <v>0</v>
      </c>
      <c r="AI5" s="16">
        <v>0</v>
      </c>
      <c r="AJ5" s="15">
        <v>1</v>
      </c>
      <c r="AK5" s="16">
        <v>350000</v>
      </c>
      <c r="AL5" s="16">
        <v>61755</v>
      </c>
      <c r="AM5" s="15">
        <v>0</v>
      </c>
      <c r="AN5" s="16">
        <v>0</v>
      </c>
      <c r="AO5" s="16">
        <v>0</v>
      </c>
      <c r="AP5" s="15">
        <v>2</v>
      </c>
      <c r="AQ5" s="9">
        <v>1</v>
      </c>
      <c r="AR5" s="12" t="s">
        <v>477</v>
      </c>
      <c r="AS5" s="48">
        <v>243018.11</v>
      </c>
      <c r="AT5" s="9"/>
      <c r="AU5" s="9"/>
      <c r="AV5" s="9"/>
      <c r="AW5" s="9"/>
      <c r="AX5" s="9"/>
      <c r="AY5" s="9"/>
      <c r="AZ5" s="9"/>
      <c r="BA5" s="12" t="s">
        <v>382</v>
      </c>
      <c r="BB5" s="9">
        <v>4</v>
      </c>
      <c r="BC5" s="9">
        <v>4</v>
      </c>
      <c r="BD5" s="9">
        <v>4</v>
      </c>
      <c r="BE5" s="9">
        <v>1</v>
      </c>
      <c r="BF5" s="9">
        <v>1</v>
      </c>
      <c r="BG5" s="9">
        <v>2</v>
      </c>
      <c r="BH5" s="9">
        <v>2</v>
      </c>
      <c r="BI5" s="9">
        <v>2</v>
      </c>
      <c r="BJ5" s="9"/>
      <c r="BK5" s="9"/>
      <c r="BL5" s="9"/>
      <c r="BM5" s="9"/>
      <c r="BN5" s="12" t="s">
        <v>382</v>
      </c>
      <c r="BO5" s="49">
        <v>44428</v>
      </c>
      <c r="BP5" s="49">
        <v>92272</v>
      </c>
      <c r="BQ5" s="49">
        <v>16981.89</v>
      </c>
      <c r="BR5" s="9">
        <v>2</v>
      </c>
      <c r="BS5" s="9">
        <v>2</v>
      </c>
      <c r="BT5" s="9">
        <v>2</v>
      </c>
      <c r="BU5" s="9">
        <v>2</v>
      </c>
      <c r="BV5" s="9">
        <v>2</v>
      </c>
      <c r="BW5" s="9">
        <v>1</v>
      </c>
      <c r="BX5" s="12" t="s">
        <v>478</v>
      </c>
      <c r="BY5" s="51">
        <v>0</v>
      </c>
      <c r="BZ5" s="51">
        <v>0</v>
      </c>
      <c r="CA5" s="51">
        <v>0</v>
      </c>
      <c r="CB5" s="51">
        <v>186967.7</v>
      </c>
      <c r="CC5" s="51">
        <v>236515.3</v>
      </c>
      <c r="CD5" s="51">
        <v>316556.33</v>
      </c>
      <c r="CE5" s="51">
        <v>255582</v>
      </c>
      <c r="CF5" s="51">
        <v>257728</v>
      </c>
      <c r="CG5" s="51">
        <v>243018.11</v>
      </c>
      <c r="CH5" s="51">
        <v>443439.39</v>
      </c>
      <c r="CI5" s="51">
        <v>494245.45</v>
      </c>
      <c r="CJ5" s="51">
        <v>586999.97</v>
      </c>
      <c r="CK5" s="51">
        <v>20098148.93</v>
      </c>
      <c r="CL5" s="51">
        <v>19841821.829999998</v>
      </c>
      <c r="CM5" s="51">
        <v>23450650.600000001</v>
      </c>
      <c r="CN5" s="12"/>
    </row>
    <row r="6" spans="1:92" ht="75" x14ac:dyDescent="0.25">
      <c r="A6" s="11" t="s">
        <v>626</v>
      </c>
      <c r="B6" s="10" t="s">
        <v>627</v>
      </c>
      <c r="C6" s="9">
        <v>2</v>
      </c>
      <c r="D6" s="9"/>
      <c r="E6" s="9"/>
      <c r="F6" s="9"/>
      <c r="G6" s="10"/>
      <c r="H6" s="10"/>
      <c r="I6" s="23">
        <v>0.1769</v>
      </c>
      <c r="J6" s="12" t="s">
        <v>696</v>
      </c>
      <c r="K6" s="9">
        <v>1</v>
      </c>
      <c r="L6" s="15">
        <v>11</v>
      </c>
      <c r="M6" s="16">
        <v>7951066.3799999999</v>
      </c>
      <c r="N6" s="16">
        <v>1299206.69</v>
      </c>
      <c r="O6" s="40">
        <f>M6-N6</f>
        <v>6651859.6899999995</v>
      </c>
      <c r="P6" s="40">
        <v>0</v>
      </c>
      <c r="Q6" s="15">
        <v>0</v>
      </c>
      <c r="R6" s="16">
        <v>0</v>
      </c>
      <c r="S6" s="16">
        <v>0</v>
      </c>
      <c r="T6" s="16">
        <v>0</v>
      </c>
      <c r="U6" s="16">
        <v>0</v>
      </c>
      <c r="V6" s="15">
        <v>0</v>
      </c>
      <c r="W6" s="16">
        <v>0</v>
      </c>
      <c r="X6" s="16">
        <v>0</v>
      </c>
      <c r="Y6" s="16">
        <v>0</v>
      </c>
      <c r="Z6" s="16">
        <v>0</v>
      </c>
      <c r="AA6" s="15">
        <v>0</v>
      </c>
      <c r="AB6" s="16">
        <v>0</v>
      </c>
      <c r="AC6" s="16">
        <v>0</v>
      </c>
      <c r="AD6" s="16">
        <v>0</v>
      </c>
      <c r="AE6" s="16">
        <v>0</v>
      </c>
      <c r="AF6" s="9">
        <v>2</v>
      </c>
      <c r="AG6" s="15"/>
      <c r="AH6" s="16"/>
      <c r="AI6" s="16"/>
      <c r="AJ6" s="15"/>
      <c r="AK6" s="16"/>
      <c r="AL6" s="16"/>
      <c r="AM6" s="15"/>
      <c r="AN6" s="16"/>
      <c r="AO6" s="16"/>
      <c r="AP6" s="15"/>
      <c r="AQ6" s="9">
        <v>1</v>
      </c>
      <c r="AR6" s="12" t="s">
        <v>697</v>
      </c>
      <c r="AS6" s="48">
        <v>1275929.26</v>
      </c>
      <c r="AT6" s="9"/>
      <c r="AU6" s="9"/>
      <c r="AV6" s="9"/>
      <c r="AW6" s="9"/>
      <c r="AX6" s="9"/>
      <c r="AY6" s="9"/>
      <c r="AZ6" s="9"/>
      <c r="BA6" s="12" t="s">
        <v>382</v>
      </c>
      <c r="BB6" s="9">
        <v>3</v>
      </c>
      <c r="BC6" s="9">
        <v>3</v>
      </c>
      <c r="BD6" s="9">
        <v>3</v>
      </c>
      <c r="BE6" s="9">
        <v>2</v>
      </c>
      <c r="BF6" s="9">
        <v>2</v>
      </c>
      <c r="BG6" s="9">
        <v>2</v>
      </c>
      <c r="BH6" s="9">
        <v>2</v>
      </c>
      <c r="BI6" s="9">
        <v>1</v>
      </c>
      <c r="BJ6" s="9">
        <v>2</v>
      </c>
      <c r="BK6" s="9">
        <v>1</v>
      </c>
      <c r="BL6" s="9">
        <v>2</v>
      </c>
      <c r="BM6" s="9">
        <v>2</v>
      </c>
      <c r="BN6" s="12" t="s">
        <v>374</v>
      </c>
      <c r="BO6" s="49">
        <v>3178.6</v>
      </c>
      <c r="BP6" s="49">
        <v>201880.86</v>
      </c>
      <c r="BQ6" s="49">
        <v>71989.249999999985</v>
      </c>
      <c r="BR6" s="9">
        <v>1</v>
      </c>
      <c r="BS6" s="9">
        <v>1</v>
      </c>
      <c r="BT6" s="9">
        <v>2</v>
      </c>
      <c r="BU6" s="9">
        <v>2</v>
      </c>
      <c r="BV6" s="9">
        <v>2</v>
      </c>
      <c r="BW6" s="9">
        <v>2</v>
      </c>
      <c r="BX6" s="12" t="s">
        <v>374</v>
      </c>
      <c r="BY6" s="51">
        <v>4.2</v>
      </c>
      <c r="BZ6" s="51">
        <v>6.53</v>
      </c>
      <c r="CA6" s="51">
        <v>0.21</v>
      </c>
      <c r="CB6" s="51">
        <v>1049428.51</v>
      </c>
      <c r="CC6" s="51">
        <v>1330556.1399999999</v>
      </c>
      <c r="CD6" s="51">
        <v>1384164.65</v>
      </c>
      <c r="CE6" s="51">
        <v>985607.86</v>
      </c>
      <c r="CF6" s="51">
        <v>1247793.95</v>
      </c>
      <c r="CG6" s="51">
        <v>1288959.26</v>
      </c>
      <c r="CH6" s="51">
        <v>1209487.69</v>
      </c>
      <c r="CI6" s="51">
        <v>2083468.38</v>
      </c>
      <c r="CJ6" s="51">
        <v>1700466.08</v>
      </c>
      <c r="CK6" s="51">
        <v>70435969.549999997</v>
      </c>
      <c r="CL6" s="51">
        <v>69510383.859999999</v>
      </c>
      <c r="CM6" s="51">
        <v>67413111.159999996</v>
      </c>
      <c r="CN6" s="12"/>
    </row>
    <row r="7" spans="1:92" ht="60" x14ac:dyDescent="0.25">
      <c r="A7" s="11" t="s">
        <v>1301</v>
      </c>
      <c r="B7" s="10" t="s">
        <v>1302</v>
      </c>
      <c r="C7" s="9">
        <v>2</v>
      </c>
      <c r="D7" s="9"/>
      <c r="E7" s="9"/>
      <c r="F7" s="9"/>
      <c r="G7" s="10"/>
      <c r="H7" s="10"/>
      <c r="I7" s="23">
        <v>0.1</v>
      </c>
      <c r="J7" s="12" t="s">
        <v>1319</v>
      </c>
      <c r="K7" s="9">
        <v>1</v>
      </c>
      <c r="L7" s="15">
        <v>0</v>
      </c>
      <c r="M7" s="40">
        <v>0</v>
      </c>
      <c r="N7" s="40">
        <v>0</v>
      </c>
      <c r="O7" s="40">
        <v>0</v>
      </c>
      <c r="P7" s="40">
        <v>0</v>
      </c>
      <c r="Q7" s="15">
        <v>0</v>
      </c>
      <c r="R7" s="16">
        <v>0</v>
      </c>
      <c r="S7" s="16">
        <v>0</v>
      </c>
      <c r="T7" s="16">
        <v>0</v>
      </c>
      <c r="U7" s="16">
        <v>0</v>
      </c>
      <c r="V7" s="15">
        <v>3</v>
      </c>
      <c r="W7" s="16">
        <v>17534262</v>
      </c>
      <c r="X7" s="16">
        <v>5939932.29</v>
      </c>
      <c r="Y7" s="16">
        <v>11014613.220000001</v>
      </c>
      <c r="Z7" s="16">
        <v>579716.49</v>
      </c>
      <c r="AA7" s="15">
        <v>0</v>
      </c>
      <c r="AB7" s="16">
        <v>0</v>
      </c>
      <c r="AC7" s="16">
        <v>0</v>
      </c>
      <c r="AD7" s="16">
        <v>0</v>
      </c>
      <c r="AE7" s="16">
        <v>0</v>
      </c>
      <c r="AF7" s="9">
        <v>2</v>
      </c>
      <c r="AG7" s="15"/>
      <c r="AH7" s="16"/>
      <c r="AI7" s="16"/>
      <c r="AJ7" s="15"/>
      <c r="AK7" s="16"/>
      <c r="AL7" s="16"/>
      <c r="AM7" s="15"/>
      <c r="AN7" s="16"/>
      <c r="AO7" s="16"/>
      <c r="AP7" s="15"/>
      <c r="AQ7" s="9">
        <v>1</v>
      </c>
      <c r="AR7" s="12" t="s">
        <v>1357</v>
      </c>
      <c r="AS7" s="48">
        <v>1128180</v>
      </c>
      <c r="AT7" s="9"/>
      <c r="AU7" s="9"/>
      <c r="AV7" s="9"/>
      <c r="AW7" s="9"/>
      <c r="AX7" s="9"/>
      <c r="AY7" s="9"/>
      <c r="AZ7" s="9"/>
      <c r="BA7" s="12"/>
      <c r="BB7" s="9">
        <v>4</v>
      </c>
      <c r="BC7" s="9">
        <v>4</v>
      </c>
      <c r="BD7" s="9">
        <v>3</v>
      </c>
      <c r="BE7" s="9">
        <v>2</v>
      </c>
      <c r="BF7" s="9">
        <v>2</v>
      </c>
      <c r="BG7" s="9">
        <v>2</v>
      </c>
      <c r="BH7" s="9">
        <v>2</v>
      </c>
      <c r="BI7" s="9">
        <v>2</v>
      </c>
      <c r="BJ7" s="9"/>
      <c r="BK7" s="9"/>
      <c r="BL7" s="9"/>
      <c r="BM7" s="9"/>
      <c r="BN7" s="12"/>
      <c r="BO7" s="49">
        <v>0</v>
      </c>
      <c r="BP7" s="49">
        <v>0</v>
      </c>
      <c r="BQ7" s="49">
        <v>0</v>
      </c>
      <c r="BR7" s="9">
        <v>2</v>
      </c>
      <c r="BS7" s="9">
        <v>2</v>
      </c>
      <c r="BT7" s="9">
        <v>2</v>
      </c>
      <c r="BU7" s="9">
        <v>2</v>
      </c>
      <c r="BV7" s="9">
        <v>2</v>
      </c>
      <c r="BW7" s="9">
        <v>2</v>
      </c>
      <c r="BX7" s="12" t="s">
        <v>374</v>
      </c>
      <c r="BY7" s="51">
        <v>1290.92</v>
      </c>
      <c r="BZ7" s="51">
        <v>2948.24</v>
      </c>
      <c r="CA7" s="51">
        <v>2136.27</v>
      </c>
      <c r="CB7" s="51">
        <v>1205800.56</v>
      </c>
      <c r="CC7" s="51">
        <v>1400632.13</v>
      </c>
      <c r="CD7" s="51">
        <v>1232380.24</v>
      </c>
      <c r="CE7" s="51">
        <v>1176142.71</v>
      </c>
      <c r="CF7" s="52">
        <v>1367917.77</v>
      </c>
      <c r="CG7" s="51">
        <v>1193700</v>
      </c>
      <c r="CH7" s="51">
        <v>1576453.55</v>
      </c>
      <c r="CI7" s="51">
        <v>2166282.15</v>
      </c>
      <c r="CJ7" s="51">
        <v>1555966.93</v>
      </c>
      <c r="CK7" s="51">
        <v>45383395.100000001</v>
      </c>
      <c r="CL7" s="51">
        <v>49149386.299999997</v>
      </c>
      <c r="CM7" s="51">
        <v>38891596.5</v>
      </c>
      <c r="CN7" s="12" t="s">
        <v>1379</v>
      </c>
    </row>
    <row r="8" spans="1:92" ht="300" x14ac:dyDescent="0.25">
      <c r="A8" s="11" t="s">
        <v>479</v>
      </c>
      <c r="B8" s="10" t="s">
        <v>480</v>
      </c>
      <c r="C8" s="9">
        <v>2</v>
      </c>
      <c r="D8" s="9"/>
      <c r="E8" s="9"/>
      <c r="F8" s="9"/>
      <c r="G8" s="10"/>
      <c r="H8" s="10"/>
      <c r="I8" s="23">
        <v>0.12</v>
      </c>
      <c r="J8" s="12" t="s">
        <v>1219</v>
      </c>
      <c r="K8" s="9">
        <v>1</v>
      </c>
      <c r="L8" s="15">
        <v>13</v>
      </c>
      <c r="M8" s="16">
        <v>9631995.7699999996</v>
      </c>
      <c r="N8" s="16">
        <v>0</v>
      </c>
      <c r="O8" s="16">
        <v>0</v>
      </c>
      <c r="P8" s="16">
        <v>9631995.7699999996</v>
      </c>
      <c r="Q8" s="15">
        <v>0</v>
      </c>
      <c r="R8" s="16">
        <v>0</v>
      </c>
      <c r="S8" s="16">
        <v>0</v>
      </c>
      <c r="T8" s="16">
        <v>0</v>
      </c>
      <c r="U8" s="16">
        <v>0</v>
      </c>
      <c r="V8" s="15">
        <v>0</v>
      </c>
      <c r="W8" s="16">
        <v>0</v>
      </c>
      <c r="X8" s="16">
        <v>0</v>
      </c>
      <c r="Y8" s="16">
        <v>0</v>
      </c>
      <c r="Z8" s="16">
        <v>0</v>
      </c>
      <c r="AA8" s="15">
        <v>0</v>
      </c>
      <c r="AB8" s="16">
        <v>0</v>
      </c>
      <c r="AC8" s="16">
        <v>0</v>
      </c>
      <c r="AD8" s="16">
        <v>0</v>
      </c>
      <c r="AE8" s="16">
        <v>0</v>
      </c>
      <c r="AF8" s="9">
        <v>2</v>
      </c>
      <c r="AG8" s="15"/>
      <c r="AH8" s="16"/>
      <c r="AI8" s="16"/>
      <c r="AJ8" s="15"/>
      <c r="AK8" s="16"/>
      <c r="AL8" s="16"/>
      <c r="AM8" s="15"/>
      <c r="AN8" s="16"/>
      <c r="AO8" s="16"/>
      <c r="AP8" s="15"/>
      <c r="AQ8" s="9">
        <v>2</v>
      </c>
      <c r="AR8" s="12" t="str">
        <f>IF(AQ8=1,"",IF(AQ8=2,"NA",""))</f>
        <v>NA</v>
      </c>
      <c r="AS8" s="21"/>
      <c r="AT8" s="9">
        <v>1</v>
      </c>
      <c r="AU8" s="9">
        <v>2</v>
      </c>
      <c r="AV8" s="9">
        <v>1</v>
      </c>
      <c r="AW8" s="9">
        <v>2</v>
      </c>
      <c r="AX8" s="9">
        <v>2</v>
      </c>
      <c r="AY8" s="9">
        <v>1</v>
      </c>
      <c r="AZ8" s="9">
        <v>2</v>
      </c>
      <c r="BA8" s="12" t="str">
        <f>IF(AZ8=1,"",IF(AZ8=2,"NA",""))</f>
        <v>NA</v>
      </c>
      <c r="BB8" s="9">
        <v>4</v>
      </c>
      <c r="BC8" s="9">
        <v>4</v>
      </c>
      <c r="BD8" s="9">
        <v>4</v>
      </c>
      <c r="BE8" s="9">
        <v>2</v>
      </c>
      <c r="BF8" s="9">
        <v>2</v>
      </c>
      <c r="BG8" s="9">
        <v>1</v>
      </c>
      <c r="BH8" s="9">
        <v>2</v>
      </c>
      <c r="BI8" s="9">
        <v>1</v>
      </c>
      <c r="BJ8" s="9">
        <v>1</v>
      </c>
      <c r="BK8" s="9">
        <v>1</v>
      </c>
      <c r="BL8" s="9">
        <v>1</v>
      </c>
      <c r="BM8" s="9">
        <v>1</v>
      </c>
      <c r="BN8" s="12" t="s">
        <v>1220</v>
      </c>
      <c r="BO8" s="49">
        <v>1755698.06</v>
      </c>
      <c r="BP8" s="49">
        <v>644854.80000000005</v>
      </c>
      <c r="BQ8" s="49">
        <v>98686.3</v>
      </c>
      <c r="BR8" s="9">
        <v>2</v>
      </c>
      <c r="BS8" s="9">
        <v>2</v>
      </c>
      <c r="BT8" s="9">
        <v>2</v>
      </c>
      <c r="BU8" s="9">
        <v>1</v>
      </c>
      <c r="BV8" s="9">
        <v>1</v>
      </c>
      <c r="BW8" s="9">
        <v>1</v>
      </c>
      <c r="BX8" s="12" t="s">
        <v>1221</v>
      </c>
      <c r="BY8" s="51">
        <v>1415.48</v>
      </c>
      <c r="BZ8" s="51">
        <v>996.08</v>
      </c>
      <c r="CA8" s="51">
        <v>718</v>
      </c>
      <c r="CB8" s="51">
        <v>243523.42</v>
      </c>
      <c r="CC8" s="51">
        <v>512861.62</v>
      </c>
      <c r="CD8" s="51">
        <v>740042.67</v>
      </c>
      <c r="CE8" s="51">
        <v>0</v>
      </c>
      <c r="CF8" s="51">
        <v>0</v>
      </c>
      <c r="CG8" s="51">
        <v>0</v>
      </c>
      <c r="CH8" s="51">
        <v>980445.4</v>
      </c>
      <c r="CI8" s="51">
        <v>1289438.7599999998</v>
      </c>
      <c r="CJ8" s="51">
        <v>2257913.27</v>
      </c>
      <c r="CK8" s="51">
        <v>53977296.119999997</v>
      </c>
      <c r="CL8" s="51">
        <v>49950796.93</v>
      </c>
      <c r="CM8" s="51">
        <v>61061591.509999998</v>
      </c>
      <c r="CN8" s="12"/>
    </row>
    <row r="9" spans="1:92" x14ac:dyDescent="0.25">
      <c r="A9" s="11" t="s">
        <v>380</v>
      </c>
      <c r="B9" s="10" t="s">
        <v>381</v>
      </c>
      <c r="C9" s="9">
        <v>2</v>
      </c>
      <c r="D9" s="9"/>
      <c r="E9" s="9"/>
      <c r="F9" s="9"/>
      <c r="G9" s="10"/>
      <c r="H9" s="10"/>
      <c r="I9" s="23">
        <v>8.7999999999999995E-2</v>
      </c>
      <c r="J9" s="12" t="s">
        <v>625</v>
      </c>
      <c r="K9" s="9">
        <v>1</v>
      </c>
      <c r="L9" s="15">
        <v>9</v>
      </c>
      <c r="M9" s="16">
        <v>6706590.7800000003</v>
      </c>
      <c r="N9" s="16">
        <v>326883.98</v>
      </c>
      <c r="O9" s="16">
        <v>5966873.7999999998</v>
      </c>
      <c r="P9" s="16">
        <v>412833</v>
      </c>
      <c r="Q9" s="15">
        <v>0</v>
      </c>
      <c r="R9" s="16">
        <v>0</v>
      </c>
      <c r="S9" s="16">
        <v>0</v>
      </c>
      <c r="T9" s="16">
        <v>0</v>
      </c>
      <c r="U9" s="16">
        <v>0</v>
      </c>
      <c r="V9" s="15">
        <v>3</v>
      </c>
      <c r="W9" s="16">
        <v>4078284.42</v>
      </c>
      <c r="X9" s="16">
        <v>0</v>
      </c>
      <c r="Y9" s="16">
        <v>0</v>
      </c>
      <c r="Z9" s="16">
        <v>4078284.42</v>
      </c>
      <c r="AA9" s="15">
        <v>1</v>
      </c>
      <c r="AB9" s="16">
        <v>53194.879999999997</v>
      </c>
      <c r="AC9" s="16">
        <v>0</v>
      </c>
      <c r="AD9" s="16">
        <v>0</v>
      </c>
      <c r="AE9" s="16">
        <v>53194.879999999997</v>
      </c>
      <c r="AF9" s="9">
        <v>1</v>
      </c>
      <c r="AG9" s="15">
        <v>3</v>
      </c>
      <c r="AH9" s="16">
        <v>190629.72</v>
      </c>
      <c r="AI9" s="16">
        <v>0</v>
      </c>
      <c r="AJ9" s="15">
        <v>1</v>
      </c>
      <c r="AK9" s="16">
        <v>64295.240000000005</v>
      </c>
      <c r="AL9" s="16">
        <v>67690.789999999994</v>
      </c>
      <c r="AM9" s="15">
        <v>0</v>
      </c>
      <c r="AN9" s="16">
        <v>0</v>
      </c>
      <c r="AO9" s="16">
        <v>0</v>
      </c>
      <c r="AP9" s="15">
        <v>2</v>
      </c>
      <c r="AQ9" s="9">
        <v>2</v>
      </c>
      <c r="AR9" s="12" t="s">
        <v>374</v>
      </c>
      <c r="AS9" s="21"/>
      <c r="AT9" s="9">
        <v>2</v>
      </c>
      <c r="AU9" s="9">
        <v>2</v>
      </c>
      <c r="AV9" s="9">
        <v>2</v>
      </c>
      <c r="AW9" s="9">
        <v>2</v>
      </c>
      <c r="AX9" s="9">
        <v>2</v>
      </c>
      <c r="AY9" s="9">
        <v>1</v>
      </c>
      <c r="AZ9" s="9">
        <v>2</v>
      </c>
      <c r="BA9" s="12" t="s">
        <v>374</v>
      </c>
      <c r="BB9" s="9">
        <v>4</v>
      </c>
      <c r="BC9" s="9">
        <v>4</v>
      </c>
      <c r="BD9" s="9">
        <v>3</v>
      </c>
      <c r="BE9" s="9">
        <v>2</v>
      </c>
      <c r="BF9" s="9">
        <v>2</v>
      </c>
      <c r="BG9" s="9">
        <v>2</v>
      </c>
      <c r="BH9" s="9">
        <v>2</v>
      </c>
      <c r="BI9" s="9">
        <v>2</v>
      </c>
      <c r="BJ9" s="9"/>
      <c r="BK9" s="9"/>
      <c r="BL9" s="9"/>
      <c r="BM9" s="9"/>
      <c r="BN9" s="12" t="s">
        <v>382</v>
      </c>
      <c r="BO9" s="49">
        <v>8257698.3499999996</v>
      </c>
      <c r="BP9" s="49">
        <v>962339.73</v>
      </c>
      <c r="BQ9" s="49">
        <v>2658333.04</v>
      </c>
      <c r="BR9" s="9">
        <v>2</v>
      </c>
      <c r="BS9" s="9">
        <v>2</v>
      </c>
      <c r="BT9" s="9">
        <v>2</v>
      </c>
      <c r="BU9" s="9">
        <v>2</v>
      </c>
      <c r="BV9" s="9">
        <v>1</v>
      </c>
      <c r="BW9" s="9">
        <v>2</v>
      </c>
      <c r="BX9" s="12" t="s">
        <v>374</v>
      </c>
      <c r="BY9" s="51">
        <v>39.08</v>
      </c>
      <c r="BZ9" s="51">
        <v>833.38</v>
      </c>
      <c r="CA9" s="51">
        <v>6.98</v>
      </c>
      <c r="CB9" s="51">
        <v>51590.85</v>
      </c>
      <c r="CC9" s="51">
        <v>100483.34</v>
      </c>
      <c r="CD9" s="51">
        <v>72208.490000000005</v>
      </c>
      <c r="CE9" s="51">
        <v>0</v>
      </c>
      <c r="CF9" s="51">
        <v>0</v>
      </c>
      <c r="CG9" s="51">
        <v>0</v>
      </c>
      <c r="CH9" s="51">
        <v>108274.92</v>
      </c>
      <c r="CI9" s="51">
        <v>180573.93</v>
      </c>
      <c r="CJ9" s="51">
        <v>227411.58</v>
      </c>
      <c r="CK9" s="51">
        <v>40957323.490000002</v>
      </c>
      <c r="CL9" s="51">
        <v>33609233.149999999</v>
      </c>
      <c r="CM9" s="51">
        <v>45391456.009999998</v>
      </c>
      <c r="CN9" s="12"/>
    </row>
    <row r="10" spans="1:92" ht="105" x14ac:dyDescent="0.25">
      <c r="A10" s="11" t="s">
        <v>1165</v>
      </c>
      <c r="B10" s="10" t="s">
        <v>813</v>
      </c>
      <c r="C10" s="9">
        <v>2</v>
      </c>
      <c r="D10" s="9"/>
      <c r="E10" s="9"/>
      <c r="F10" s="9"/>
      <c r="G10" s="10"/>
      <c r="H10" s="10"/>
      <c r="I10" s="22">
        <v>0.21160000000000001</v>
      </c>
      <c r="J10" s="12" t="s">
        <v>898</v>
      </c>
      <c r="K10" s="9">
        <v>2</v>
      </c>
      <c r="L10" s="15"/>
      <c r="M10" s="16"/>
      <c r="N10" s="16"/>
      <c r="O10" s="16"/>
      <c r="P10" s="16"/>
      <c r="Q10" s="15"/>
      <c r="R10" s="16"/>
      <c r="S10" s="16"/>
      <c r="T10" s="16"/>
      <c r="U10" s="16"/>
      <c r="V10" s="15"/>
      <c r="W10" s="16"/>
      <c r="X10" s="16"/>
      <c r="Y10" s="16"/>
      <c r="Z10" s="16"/>
      <c r="AA10" s="15"/>
      <c r="AB10" s="16"/>
      <c r="AC10" s="16"/>
      <c r="AD10" s="16"/>
      <c r="AE10" s="16"/>
      <c r="AF10" s="9">
        <v>2</v>
      </c>
      <c r="AG10" s="15"/>
      <c r="AH10" s="16"/>
      <c r="AI10" s="16"/>
      <c r="AJ10" s="15"/>
      <c r="AK10" s="16"/>
      <c r="AL10" s="16"/>
      <c r="AM10" s="15"/>
      <c r="AN10" s="16"/>
      <c r="AO10" s="16"/>
      <c r="AP10" s="15"/>
      <c r="AQ10" s="9">
        <v>2</v>
      </c>
      <c r="AR10" s="12" t="s">
        <v>374</v>
      </c>
      <c r="AS10" s="21"/>
      <c r="AT10" s="9">
        <v>2</v>
      </c>
      <c r="AU10" s="9">
        <v>1</v>
      </c>
      <c r="AV10" s="9">
        <v>2</v>
      </c>
      <c r="AW10" s="9">
        <v>2</v>
      </c>
      <c r="AX10" s="9">
        <v>2</v>
      </c>
      <c r="AY10" s="9">
        <v>1</v>
      </c>
      <c r="AZ10" s="9">
        <v>2</v>
      </c>
      <c r="BA10" s="12" t="s">
        <v>374</v>
      </c>
      <c r="BB10" s="9">
        <v>4</v>
      </c>
      <c r="BC10" s="9">
        <v>4</v>
      </c>
      <c r="BD10" s="9">
        <v>4</v>
      </c>
      <c r="BE10" s="9">
        <v>2</v>
      </c>
      <c r="BF10" s="9">
        <v>2</v>
      </c>
      <c r="BG10" s="9">
        <v>2</v>
      </c>
      <c r="BH10" s="9">
        <v>1</v>
      </c>
      <c r="BI10" s="9">
        <v>1</v>
      </c>
      <c r="BJ10" s="9">
        <v>1</v>
      </c>
      <c r="BK10" s="9">
        <v>1</v>
      </c>
      <c r="BL10" s="9">
        <v>1</v>
      </c>
      <c r="BM10" s="9">
        <v>2</v>
      </c>
      <c r="BN10" s="12" t="s">
        <v>374</v>
      </c>
      <c r="BO10" s="49">
        <v>56555757.020000003</v>
      </c>
      <c r="BP10" s="49">
        <v>66440403.039999999</v>
      </c>
      <c r="BQ10" s="49">
        <v>66663220.600000001</v>
      </c>
      <c r="BR10" s="9">
        <v>1</v>
      </c>
      <c r="BS10" s="9">
        <v>1</v>
      </c>
      <c r="BT10" s="9">
        <v>1</v>
      </c>
      <c r="BU10" s="9">
        <v>2</v>
      </c>
      <c r="BV10" s="9">
        <v>1</v>
      </c>
      <c r="BW10" s="9">
        <v>2</v>
      </c>
      <c r="BX10" s="12" t="s">
        <v>374</v>
      </c>
      <c r="BY10" s="51">
        <v>18367.95</v>
      </c>
      <c r="BZ10" s="51">
        <v>44948.52</v>
      </c>
      <c r="CA10" s="51">
        <v>33831.72</v>
      </c>
      <c r="CB10" s="51">
        <v>1253835.6200000001</v>
      </c>
      <c r="CC10" s="51">
        <v>1638107.99</v>
      </c>
      <c r="CD10" s="51">
        <v>1777452.12</v>
      </c>
      <c r="CE10" s="51">
        <v>0</v>
      </c>
      <c r="CF10" s="51">
        <v>0</v>
      </c>
      <c r="CG10" s="51">
        <v>0</v>
      </c>
      <c r="CH10" s="51">
        <v>5169492.26</v>
      </c>
      <c r="CI10" s="51">
        <v>2476353.38</v>
      </c>
      <c r="CJ10" s="51">
        <v>42197464.770000003</v>
      </c>
      <c r="CK10" s="51">
        <v>194522771.53</v>
      </c>
      <c r="CL10" s="51">
        <v>176876772.03</v>
      </c>
      <c r="CM10" s="51">
        <v>211392400.55000001</v>
      </c>
      <c r="CN10" s="12"/>
    </row>
    <row r="11" spans="1:92" ht="30" x14ac:dyDescent="0.25">
      <c r="A11" s="11" t="s">
        <v>388</v>
      </c>
      <c r="B11" s="10" t="s">
        <v>389</v>
      </c>
      <c r="C11" s="9">
        <v>2</v>
      </c>
      <c r="D11" s="9"/>
      <c r="E11" s="9"/>
      <c r="F11" s="9"/>
      <c r="G11" s="10"/>
      <c r="H11" s="10"/>
      <c r="I11" s="23">
        <v>0.11890000000000001</v>
      </c>
      <c r="J11" s="12" t="s">
        <v>481</v>
      </c>
      <c r="K11" s="9">
        <v>2</v>
      </c>
      <c r="L11" s="15"/>
      <c r="M11" s="16"/>
      <c r="N11" s="16"/>
      <c r="O11" s="16"/>
      <c r="P11" s="16"/>
      <c r="Q11" s="15"/>
      <c r="R11" s="16"/>
      <c r="S11" s="16"/>
      <c r="T11" s="16"/>
      <c r="U11" s="16"/>
      <c r="V11" s="15"/>
      <c r="W11" s="16"/>
      <c r="X11" s="16"/>
      <c r="Y11" s="16"/>
      <c r="Z11" s="16"/>
      <c r="AA11" s="15"/>
      <c r="AB11" s="16"/>
      <c r="AC11" s="16"/>
      <c r="AD11" s="16"/>
      <c r="AE11" s="16"/>
      <c r="AF11" s="9">
        <v>2</v>
      </c>
      <c r="AG11" s="15"/>
      <c r="AH11" s="16"/>
      <c r="AI11" s="16"/>
      <c r="AJ11" s="15"/>
      <c r="AK11" s="16"/>
      <c r="AL11" s="16"/>
      <c r="AM11" s="15"/>
      <c r="AN11" s="16"/>
      <c r="AO11" s="16"/>
      <c r="AP11" s="15"/>
      <c r="AQ11" s="9">
        <v>1</v>
      </c>
      <c r="AR11" s="12" t="s">
        <v>482</v>
      </c>
      <c r="AS11" s="48">
        <v>435524.32</v>
      </c>
      <c r="AT11" s="9"/>
      <c r="AU11" s="9"/>
      <c r="AV11" s="9"/>
      <c r="AW11" s="9"/>
      <c r="AX11" s="9"/>
      <c r="AY11" s="9"/>
      <c r="AZ11" s="9"/>
      <c r="BA11" s="12" t="s">
        <v>382</v>
      </c>
      <c r="BB11" s="9">
        <v>4</v>
      </c>
      <c r="BC11" s="9">
        <v>4</v>
      </c>
      <c r="BD11" s="9">
        <v>4</v>
      </c>
      <c r="BE11" s="9">
        <v>2</v>
      </c>
      <c r="BF11" s="9">
        <v>2</v>
      </c>
      <c r="BG11" s="9">
        <v>2</v>
      </c>
      <c r="BH11" s="9">
        <v>2</v>
      </c>
      <c r="BI11" s="9">
        <v>1</v>
      </c>
      <c r="BJ11" s="9">
        <v>1</v>
      </c>
      <c r="BK11" s="9">
        <v>1</v>
      </c>
      <c r="BL11" s="9">
        <v>1</v>
      </c>
      <c r="BM11" s="9">
        <v>2</v>
      </c>
      <c r="BN11" s="12" t="s">
        <v>374</v>
      </c>
      <c r="BO11" s="49">
        <v>0</v>
      </c>
      <c r="BP11" s="49">
        <v>0</v>
      </c>
      <c r="BQ11" s="49">
        <v>0</v>
      </c>
      <c r="BR11" s="9">
        <v>2</v>
      </c>
      <c r="BS11" s="9">
        <v>2</v>
      </c>
      <c r="BT11" s="9">
        <v>1</v>
      </c>
      <c r="BU11" s="9">
        <v>1</v>
      </c>
      <c r="BV11" s="9">
        <v>1</v>
      </c>
      <c r="BW11" s="9">
        <v>2</v>
      </c>
      <c r="BX11" s="12" t="s">
        <v>374</v>
      </c>
      <c r="BY11" s="51">
        <v>14879.2</v>
      </c>
      <c r="BZ11" s="51">
        <v>19792.22</v>
      </c>
      <c r="CA11" s="51">
        <v>21732.58</v>
      </c>
      <c r="CB11" s="51">
        <v>565107.23</v>
      </c>
      <c r="CC11" s="51">
        <v>578711.57999999996</v>
      </c>
      <c r="CD11" s="51">
        <v>530063.53</v>
      </c>
      <c r="CE11" s="51">
        <v>518915.16</v>
      </c>
      <c r="CF11" s="51">
        <v>525420</v>
      </c>
      <c r="CG11" s="51">
        <v>435524.32</v>
      </c>
      <c r="CH11" s="51">
        <v>687593.11</v>
      </c>
      <c r="CI11" s="51">
        <v>902017.30999999982</v>
      </c>
      <c r="CJ11" s="51">
        <v>833699.04</v>
      </c>
      <c r="CK11" s="51">
        <v>38632762.609999999</v>
      </c>
      <c r="CL11" s="51">
        <v>30261185.210000001</v>
      </c>
      <c r="CM11" s="51">
        <v>35776998.93</v>
      </c>
      <c r="CN11" s="12"/>
    </row>
    <row r="12" spans="1:92" ht="90" x14ac:dyDescent="0.25">
      <c r="A12" s="11" t="s">
        <v>1171</v>
      </c>
      <c r="B12" s="10" t="s">
        <v>1172</v>
      </c>
      <c r="C12" s="9">
        <v>2</v>
      </c>
      <c r="D12" s="9"/>
      <c r="E12" s="9"/>
      <c r="F12" s="9"/>
      <c r="G12" s="10"/>
      <c r="H12" s="10"/>
      <c r="I12" s="23">
        <v>9.5699999999999993E-2</v>
      </c>
      <c r="J12" s="12" t="s">
        <v>1222</v>
      </c>
      <c r="K12" s="9">
        <v>1</v>
      </c>
      <c r="L12" s="15">
        <v>11</v>
      </c>
      <c r="M12" s="38">
        <v>26332576.879999999</v>
      </c>
      <c r="N12" s="38">
        <v>9053177.629999999</v>
      </c>
      <c r="O12" s="38">
        <v>17279399.25</v>
      </c>
      <c r="P12" s="16">
        <v>0</v>
      </c>
      <c r="Q12" s="15">
        <v>0</v>
      </c>
      <c r="R12" s="16">
        <v>0</v>
      </c>
      <c r="S12" s="16">
        <v>0</v>
      </c>
      <c r="T12" s="16">
        <v>0</v>
      </c>
      <c r="U12" s="16">
        <v>0</v>
      </c>
      <c r="V12" s="15">
        <v>0</v>
      </c>
      <c r="W12" s="16">
        <v>0</v>
      </c>
      <c r="X12" s="16">
        <v>0</v>
      </c>
      <c r="Y12" s="16">
        <v>0</v>
      </c>
      <c r="Z12" s="16">
        <v>0</v>
      </c>
      <c r="AA12" s="15">
        <v>2</v>
      </c>
      <c r="AB12" s="16">
        <v>34184.54</v>
      </c>
      <c r="AC12" s="16">
        <v>0</v>
      </c>
      <c r="AD12" s="16">
        <v>0</v>
      </c>
      <c r="AE12" s="16">
        <v>34184.54</v>
      </c>
      <c r="AF12" s="9">
        <v>1</v>
      </c>
      <c r="AG12" s="15">
        <v>1</v>
      </c>
      <c r="AH12" s="16">
        <v>4479887.53</v>
      </c>
      <c r="AI12" s="16">
        <v>80000</v>
      </c>
      <c r="AJ12" s="15">
        <v>0</v>
      </c>
      <c r="AK12" s="16">
        <v>0</v>
      </c>
      <c r="AL12" s="16">
        <v>0</v>
      </c>
      <c r="AM12" s="15">
        <v>0</v>
      </c>
      <c r="AN12" s="16">
        <v>0</v>
      </c>
      <c r="AO12" s="16">
        <v>0</v>
      </c>
      <c r="AP12" s="15">
        <v>2</v>
      </c>
      <c r="AQ12" s="9">
        <v>1</v>
      </c>
      <c r="AR12" s="12" t="s">
        <v>1223</v>
      </c>
      <c r="AS12" s="48">
        <v>0</v>
      </c>
      <c r="AT12" s="9"/>
      <c r="AU12" s="9"/>
      <c r="AV12" s="9"/>
      <c r="AW12" s="9"/>
      <c r="AX12" s="9"/>
      <c r="AY12" s="9"/>
      <c r="AZ12" s="9"/>
      <c r="BA12" s="12" t="str">
        <f>IF(AZ12=1,"",IF(AZ12=2,"NA",""))</f>
        <v/>
      </c>
      <c r="BB12" s="9">
        <v>4</v>
      </c>
      <c r="BC12" s="9">
        <v>4</v>
      </c>
      <c r="BD12" s="9">
        <v>4</v>
      </c>
      <c r="BE12" s="9">
        <v>2</v>
      </c>
      <c r="BF12" s="9">
        <v>2</v>
      </c>
      <c r="BG12" s="9">
        <v>2</v>
      </c>
      <c r="BH12" s="9">
        <v>2</v>
      </c>
      <c r="BI12" s="9">
        <v>2</v>
      </c>
      <c r="BJ12" s="9"/>
      <c r="BK12" s="9"/>
      <c r="BL12" s="9"/>
      <c r="BM12" s="9"/>
      <c r="BN12" s="12" t="str">
        <f>IF(BM12=1,"",IF(BM12=2,"NA",""))</f>
        <v/>
      </c>
      <c r="BO12" s="49">
        <v>0</v>
      </c>
      <c r="BP12" s="49">
        <v>260857.45</v>
      </c>
      <c r="BQ12" s="49">
        <v>0</v>
      </c>
      <c r="BR12" s="9">
        <v>2</v>
      </c>
      <c r="BS12" s="9">
        <v>2</v>
      </c>
      <c r="BT12" s="9">
        <v>1</v>
      </c>
      <c r="BU12" s="9">
        <v>1</v>
      </c>
      <c r="BV12" s="9">
        <v>1</v>
      </c>
      <c r="BW12" s="9">
        <v>2</v>
      </c>
      <c r="BX12" s="12" t="str">
        <f>IF(BW12=1,"",IF(BW12=2,"NA",""))</f>
        <v>NA</v>
      </c>
      <c r="BY12" s="51">
        <v>16515.189999999999</v>
      </c>
      <c r="BZ12" s="51">
        <v>24483.17</v>
      </c>
      <c r="CA12" s="51">
        <v>2927.79</v>
      </c>
      <c r="CB12" s="51">
        <v>58718.23</v>
      </c>
      <c r="CC12" s="51">
        <v>97369.99</v>
      </c>
      <c r="CD12" s="51">
        <v>100357.89</v>
      </c>
      <c r="CE12" s="51">
        <v>0</v>
      </c>
      <c r="CF12" s="51">
        <v>0</v>
      </c>
      <c r="CG12" s="51">
        <v>0</v>
      </c>
      <c r="CH12" s="51">
        <v>136950.56</v>
      </c>
      <c r="CI12" s="51">
        <v>688562.01</v>
      </c>
      <c r="CJ12" s="51">
        <v>186543.88999999998</v>
      </c>
      <c r="CK12" s="51">
        <v>32151997.550000001</v>
      </c>
      <c r="CL12" s="51">
        <v>53890351.039999999</v>
      </c>
      <c r="CM12" s="51">
        <v>55716599.079999998</v>
      </c>
      <c r="CN12" s="12" t="s">
        <v>1378</v>
      </c>
    </row>
    <row r="13" spans="1:92" ht="30" x14ac:dyDescent="0.25">
      <c r="A13" s="11" t="s">
        <v>1166</v>
      </c>
      <c r="B13" s="10" t="s">
        <v>815</v>
      </c>
      <c r="C13" s="9">
        <v>2</v>
      </c>
      <c r="D13" s="9"/>
      <c r="E13" s="9"/>
      <c r="F13" s="9"/>
      <c r="G13" s="10"/>
      <c r="H13" s="10"/>
      <c r="I13" s="22">
        <v>0.1</v>
      </c>
      <c r="J13" s="12" t="s">
        <v>899</v>
      </c>
      <c r="K13" s="9">
        <v>2</v>
      </c>
      <c r="L13" s="15"/>
      <c r="M13" s="16"/>
      <c r="N13" s="16"/>
      <c r="O13" s="16"/>
      <c r="P13" s="16"/>
      <c r="Q13" s="15"/>
      <c r="R13" s="16"/>
      <c r="S13" s="16"/>
      <c r="T13" s="16"/>
      <c r="U13" s="16"/>
      <c r="V13" s="15"/>
      <c r="W13" s="16"/>
      <c r="X13" s="16"/>
      <c r="Y13" s="16"/>
      <c r="Z13" s="16"/>
      <c r="AA13" s="15"/>
      <c r="AB13" s="16"/>
      <c r="AC13" s="16"/>
      <c r="AD13" s="16"/>
      <c r="AE13" s="16"/>
      <c r="AF13" s="9">
        <v>2</v>
      </c>
      <c r="AG13" s="15"/>
      <c r="AH13" s="16"/>
      <c r="AI13" s="16"/>
      <c r="AJ13" s="15"/>
      <c r="AK13" s="16"/>
      <c r="AL13" s="16"/>
      <c r="AM13" s="15"/>
      <c r="AN13" s="16"/>
      <c r="AO13" s="16"/>
      <c r="AP13" s="15"/>
      <c r="AQ13" s="9">
        <v>2</v>
      </c>
      <c r="AR13" s="12" t="s">
        <v>374</v>
      </c>
      <c r="AS13" s="21"/>
      <c r="AT13" s="9">
        <v>1</v>
      </c>
      <c r="AU13" s="9">
        <v>2</v>
      </c>
      <c r="AV13" s="9">
        <v>2</v>
      </c>
      <c r="AW13" s="9">
        <v>1</v>
      </c>
      <c r="AX13" s="9">
        <v>2</v>
      </c>
      <c r="AY13" s="9">
        <v>1</v>
      </c>
      <c r="AZ13" s="9">
        <v>2</v>
      </c>
      <c r="BA13" s="12" t="s">
        <v>374</v>
      </c>
      <c r="BB13" s="9">
        <v>3</v>
      </c>
      <c r="BC13" s="9">
        <v>3</v>
      </c>
      <c r="BD13" s="9">
        <v>3</v>
      </c>
      <c r="BE13" s="9">
        <v>1</v>
      </c>
      <c r="BF13" s="9">
        <v>1</v>
      </c>
      <c r="BG13" s="9">
        <v>2</v>
      </c>
      <c r="BH13" s="9">
        <v>2</v>
      </c>
      <c r="BI13" s="9">
        <v>2</v>
      </c>
      <c r="BJ13" s="9"/>
      <c r="BK13" s="9"/>
      <c r="BL13" s="9"/>
      <c r="BM13" s="9"/>
      <c r="BN13" s="12" t="s">
        <v>382</v>
      </c>
      <c r="BO13" s="49">
        <v>0</v>
      </c>
      <c r="BP13" s="49">
        <v>0</v>
      </c>
      <c r="BQ13" s="49">
        <v>0</v>
      </c>
      <c r="BR13" s="9">
        <v>2</v>
      </c>
      <c r="BS13" s="9">
        <v>2</v>
      </c>
      <c r="BT13" s="9">
        <v>2</v>
      </c>
      <c r="BU13" s="9">
        <v>2</v>
      </c>
      <c r="BV13" s="9">
        <v>2</v>
      </c>
      <c r="BW13" s="9">
        <v>2</v>
      </c>
      <c r="BX13" s="12" t="s">
        <v>374</v>
      </c>
      <c r="BY13" s="51">
        <v>34244.65</v>
      </c>
      <c r="BZ13" s="51">
        <v>30253.63</v>
      </c>
      <c r="CA13" s="51">
        <v>25624.52</v>
      </c>
      <c r="CB13" s="51">
        <v>58825.99</v>
      </c>
      <c r="CC13" s="51">
        <v>136059.53</v>
      </c>
      <c r="CD13" s="51">
        <v>198443.08</v>
      </c>
      <c r="CE13" s="51">
        <v>429.45</v>
      </c>
      <c r="CF13" s="51">
        <v>188.19</v>
      </c>
      <c r="CG13" s="51">
        <v>4689.5200000000004</v>
      </c>
      <c r="CH13" s="51">
        <v>359922.65</v>
      </c>
      <c r="CI13" s="51">
        <v>637551.99</v>
      </c>
      <c r="CJ13" s="51">
        <v>996699.2</v>
      </c>
      <c r="CK13" s="51">
        <v>38146590.649999999</v>
      </c>
      <c r="CL13" s="51">
        <v>38583633.990000002</v>
      </c>
      <c r="CM13" s="51">
        <v>43865675.719999999</v>
      </c>
      <c r="CN13" s="12" t="s">
        <v>900</v>
      </c>
    </row>
    <row r="14" spans="1:92" ht="75" x14ac:dyDescent="0.25">
      <c r="A14" s="11" t="s">
        <v>7</v>
      </c>
      <c r="B14" s="10" t="s">
        <v>8</v>
      </c>
      <c r="C14" s="9">
        <v>2</v>
      </c>
      <c r="D14" s="9"/>
      <c r="E14" s="9"/>
      <c r="F14" s="9"/>
      <c r="G14" s="10"/>
      <c r="H14" s="10"/>
      <c r="I14" s="23">
        <v>0.1232</v>
      </c>
      <c r="J14" s="12" t="s">
        <v>259</v>
      </c>
      <c r="K14" s="9">
        <v>1</v>
      </c>
      <c r="L14" s="15">
        <v>25</v>
      </c>
      <c r="M14" s="16">
        <v>115136999.38</v>
      </c>
      <c r="N14" s="16">
        <v>0</v>
      </c>
      <c r="O14" s="16">
        <v>33665827.270000003</v>
      </c>
      <c r="P14" s="16">
        <v>81471172.109999999</v>
      </c>
      <c r="Q14" s="15">
        <v>0</v>
      </c>
      <c r="R14" s="16">
        <v>0</v>
      </c>
      <c r="S14" s="16">
        <v>0</v>
      </c>
      <c r="T14" s="16">
        <v>0</v>
      </c>
      <c r="U14" s="16">
        <v>0</v>
      </c>
      <c r="V14" s="15">
        <v>0</v>
      </c>
      <c r="W14" s="16">
        <v>0</v>
      </c>
      <c r="X14" s="16">
        <v>0</v>
      </c>
      <c r="Y14" s="16">
        <v>0</v>
      </c>
      <c r="Z14" s="16">
        <v>0</v>
      </c>
      <c r="AA14" s="15">
        <v>0</v>
      </c>
      <c r="AB14" s="16">
        <v>0</v>
      </c>
      <c r="AC14" s="16">
        <v>0</v>
      </c>
      <c r="AD14" s="16">
        <v>0</v>
      </c>
      <c r="AE14" s="16">
        <v>0</v>
      </c>
      <c r="AF14" s="9">
        <v>2</v>
      </c>
      <c r="AG14" s="15"/>
      <c r="AH14" s="16"/>
      <c r="AI14" s="16"/>
      <c r="AJ14" s="15"/>
      <c r="AK14" s="16"/>
      <c r="AL14" s="16"/>
      <c r="AM14" s="15"/>
      <c r="AN14" s="16"/>
      <c r="AO14" s="16"/>
      <c r="AP14" s="15"/>
      <c r="AQ14" s="9">
        <v>1</v>
      </c>
      <c r="AR14" s="12" t="s">
        <v>277</v>
      </c>
      <c r="AS14" s="48">
        <v>1689579.8</v>
      </c>
      <c r="AT14" s="9"/>
      <c r="AU14" s="9"/>
      <c r="AV14" s="9"/>
      <c r="AW14" s="9"/>
      <c r="AX14" s="9"/>
      <c r="AY14" s="9"/>
      <c r="AZ14" s="9"/>
      <c r="BA14" s="12" t="str">
        <f>IF(AZ14=1,"",IF(AZ14=2,"NA",""))</f>
        <v/>
      </c>
      <c r="BB14" s="9">
        <v>4</v>
      </c>
      <c r="BC14" s="9">
        <v>4</v>
      </c>
      <c r="BD14" s="9">
        <v>4</v>
      </c>
      <c r="BE14" s="9">
        <v>2</v>
      </c>
      <c r="BF14" s="9">
        <v>2</v>
      </c>
      <c r="BG14" s="9">
        <v>2</v>
      </c>
      <c r="BH14" s="9">
        <v>2</v>
      </c>
      <c r="BI14" s="9">
        <v>1</v>
      </c>
      <c r="BJ14" s="9">
        <v>2</v>
      </c>
      <c r="BK14" s="9">
        <v>1</v>
      </c>
      <c r="BL14" s="9">
        <v>2</v>
      </c>
      <c r="BM14" s="9">
        <v>2</v>
      </c>
      <c r="BN14" s="12" t="str">
        <f>IF(BM14=1,"",IF(BM14=2,"NA",""))</f>
        <v>NA</v>
      </c>
      <c r="BO14" s="49">
        <v>0</v>
      </c>
      <c r="BP14" s="49">
        <v>0</v>
      </c>
      <c r="BQ14" s="49">
        <v>0</v>
      </c>
      <c r="BR14" s="9">
        <v>2</v>
      </c>
      <c r="BS14" s="9">
        <v>1</v>
      </c>
      <c r="BT14" s="9">
        <v>2</v>
      </c>
      <c r="BU14" s="9">
        <v>2</v>
      </c>
      <c r="BV14" s="9">
        <v>2</v>
      </c>
      <c r="BW14" s="9">
        <v>1</v>
      </c>
      <c r="BX14" s="12" t="s">
        <v>278</v>
      </c>
      <c r="BY14" s="51">
        <v>18823.72</v>
      </c>
      <c r="BZ14" s="51">
        <v>27713.74</v>
      </c>
      <c r="CA14" s="51">
        <v>25979.119999999999</v>
      </c>
      <c r="CB14" s="51">
        <v>279431.09999999998</v>
      </c>
      <c r="CC14" s="51">
        <v>279431.09999999998</v>
      </c>
      <c r="CD14" s="51">
        <v>279431.09999999998</v>
      </c>
      <c r="CE14" s="51">
        <v>2030708.56</v>
      </c>
      <c r="CF14" s="51">
        <v>1676010.29</v>
      </c>
      <c r="CG14" s="51">
        <v>1697833.73</v>
      </c>
      <c r="CH14" s="51">
        <v>4403190.8099999996</v>
      </c>
      <c r="CI14" s="51">
        <v>2343110.5499999998</v>
      </c>
      <c r="CJ14" s="51">
        <v>2392178.42</v>
      </c>
      <c r="CK14" s="51">
        <v>145537659.27000001</v>
      </c>
      <c r="CL14" s="51">
        <v>118124404.02</v>
      </c>
      <c r="CM14" s="51">
        <v>119624730.28</v>
      </c>
      <c r="CN14" s="12" t="s">
        <v>279</v>
      </c>
    </row>
    <row r="15" spans="1:92" ht="30" x14ac:dyDescent="0.25">
      <c r="A15" s="11" t="s">
        <v>1041</v>
      </c>
      <c r="B15" s="10" t="s">
        <v>1042</v>
      </c>
      <c r="C15" s="9">
        <v>2</v>
      </c>
      <c r="D15" s="9"/>
      <c r="E15" s="9"/>
      <c r="F15" s="9"/>
      <c r="G15" s="10"/>
      <c r="H15" s="10"/>
      <c r="I15" s="23">
        <v>0.15</v>
      </c>
      <c r="J15" s="12" t="s">
        <v>1075</v>
      </c>
      <c r="K15" s="9">
        <v>2</v>
      </c>
      <c r="L15" s="15"/>
      <c r="M15" s="16"/>
      <c r="N15" s="16"/>
      <c r="O15" s="16"/>
      <c r="P15" s="16"/>
      <c r="Q15" s="15"/>
      <c r="R15" s="16"/>
      <c r="S15" s="16"/>
      <c r="T15" s="16"/>
      <c r="U15" s="16"/>
      <c r="V15" s="15"/>
      <c r="W15" s="16"/>
      <c r="X15" s="16"/>
      <c r="Y15" s="16"/>
      <c r="Z15" s="16"/>
      <c r="AA15" s="15"/>
      <c r="AB15" s="16"/>
      <c r="AC15" s="16"/>
      <c r="AD15" s="16"/>
      <c r="AE15" s="16"/>
      <c r="AF15" s="9">
        <v>2</v>
      </c>
      <c r="AG15" s="15"/>
      <c r="AH15" s="16"/>
      <c r="AI15" s="16"/>
      <c r="AJ15" s="15"/>
      <c r="AK15" s="16"/>
      <c r="AL15" s="16"/>
      <c r="AM15" s="15"/>
      <c r="AN15" s="16"/>
      <c r="AO15" s="16"/>
      <c r="AP15" s="15"/>
      <c r="AQ15" s="9">
        <v>2</v>
      </c>
      <c r="AR15" s="12" t="s">
        <v>374</v>
      </c>
      <c r="AS15" s="21"/>
      <c r="AT15" s="9">
        <v>2</v>
      </c>
      <c r="AU15" s="9">
        <v>2</v>
      </c>
      <c r="AV15" s="9">
        <v>2</v>
      </c>
      <c r="AW15" s="9">
        <v>1</v>
      </c>
      <c r="AX15" s="9">
        <v>2</v>
      </c>
      <c r="AY15" s="9">
        <v>2</v>
      </c>
      <c r="AZ15" s="9">
        <v>2</v>
      </c>
      <c r="BA15" s="12" t="s">
        <v>374</v>
      </c>
      <c r="BB15" s="9">
        <v>4</v>
      </c>
      <c r="BC15" s="9">
        <v>4</v>
      </c>
      <c r="BD15" s="9">
        <v>4</v>
      </c>
      <c r="BE15" s="9">
        <v>2</v>
      </c>
      <c r="BF15" s="9">
        <v>2</v>
      </c>
      <c r="BG15" s="9">
        <v>2</v>
      </c>
      <c r="BH15" s="9">
        <v>2</v>
      </c>
      <c r="BI15" s="9">
        <v>2</v>
      </c>
      <c r="BJ15" s="9"/>
      <c r="BK15" s="9"/>
      <c r="BL15" s="9"/>
      <c r="BM15" s="9"/>
      <c r="BN15" s="12" t="s">
        <v>382</v>
      </c>
      <c r="BO15" s="49">
        <v>0</v>
      </c>
      <c r="BP15" s="49">
        <v>0</v>
      </c>
      <c r="BQ15" s="49">
        <v>0</v>
      </c>
      <c r="BR15" s="9">
        <v>2</v>
      </c>
      <c r="BS15" s="9">
        <v>2</v>
      </c>
      <c r="BT15" s="9">
        <v>2</v>
      </c>
      <c r="BU15" s="9">
        <v>2</v>
      </c>
      <c r="BV15" s="9">
        <v>2</v>
      </c>
      <c r="BW15" s="9">
        <v>2</v>
      </c>
      <c r="BX15" s="12" t="s">
        <v>374</v>
      </c>
      <c r="BY15" s="51">
        <v>2590.02</v>
      </c>
      <c r="BZ15" s="51">
        <v>3719.24</v>
      </c>
      <c r="CA15" s="51">
        <v>7836.64</v>
      </c>
      <c r="CB15" s="51">
        <v>216512.47</v>
      </c>
      <c r="CC15" s="51">
        <v>58988.83</v>
      </c>
      <c r="CD15" s="51">
        <v>99187.51</v>
      </c>
      <c r="CE15" s="51">
        <v>0</v>
      </c>
      <c r="CF15" s="51">
        <v>0</v>
      </c>
      <c r="CG15" s="51">
        <v>0</v>
      </c>
      <c r="CH15" s="51">
        <v>337047.35</v>
      </c>
      <c r="CI15" s="51">
        <v>162792.04999999999</v>
      </c>
      <c r="CJ15" s="51">
        <v>313716.57999999996</v>
      </c>
      <c r="CK15" s="51">
        <v>33880297.869999997</v>
      </c>
      <c r="CL15" s="51">
        <v>40170902.899999999</v>
      </c>
      <c r="CM15" s="51">
        <v>35975638.350000001</v>
      </c>
      <c r="CN15" s="12"/>
    </row>
    <row r="16" spans="1:92" x14ac:dyDescent="0.25">
      <c r="A16" s="11" t="s">
        <v>1</v>
      </c>
      <c r="B16" s="10" t="s">
        <v>2</v>
      </c>
      <c r="C16" s="9">
        <v>2</v>
      </c>
      <c r="D16" s="9"/>
      <c r="E16" s="9"/>
      <c r="F16" s="9"/>
      <c r="G16" s="10"/>
      <c r="H16" s="10"/>
      <c r="I16" s="23">
        <v>0.1696</v>
      </c>
      <c r="J16" s="12" t="s">
        <v>334</v>
      </c>
      <c r="K16" s="9">
        <v>1</v>
      </c>
      <c r="L16" s="15">
        <v>3</v>
      </c>
      <c r="M16" s="16">
        <v>12197254.34</v>
      </c>
      <c r="N16" s="16">
        <v>2720454.34</v>
      </c>
      <c r="O16" s="16">
        <v>9476800</v>
      </c>
      <c r="P16" s="16">
        <v>0</v>
      </c>
      <c r="Q16" s="15">
        <v>0</v>
      </c>
      <c r="R16" s="16">
        <v>0</v>
      </c>
      <c r="S16" s="16">
        <v>0</v>
      </c>
      <c r="T16" s="16">
        <v>0</v>
      </c>
      <c r="U16" s="16">
        <v>0</v>
      </c>
      <c r="V16" s="15">
        <v>0</v>
      </c>
      <c r="W16" s="16">
        <v>0</v>
      </c>
      <c r="X16" s="16">
        <v>0</v>
      </c>
      <c r="Y16" s="16">
        <v>0</v>
      </c>
      <c r="Z16" s="16">
        <v>0</v>
      </c>
      <c r="AA16" s="15">
        <v>0</v>
      </c>
      <c r="AB16" s="16">
        <v>0</v>
      </c>
      <c r="AC16" s="16">
        <v>0</v>
      </c>
      <c r="AD16" s="16">
        <v>0</v>
      </c>
      <c r="AE16" s="16">
        <v>0</v>
      </c>
      <c r="AF16" s="9">
        <v>1</v>
      </c>
      <c r="AG16" s="15">
        <v>12</v>
      </c>
      <c r="AH16" s="16">
        <v>4225153.1100000003</v>
      </c>
      <c r="AI16" s="16">
        <v>1409410.25</v>
      </c>
      <c r="AJ16" s="15">
        <v>0</v>
      </c>
      <c r="AK16" s="16">
        <v>0</v>
      </c>
      <c r="AL16" s="16">
        <v>0</v>
      </c>
      <c r="AM16" s="15">
        <v>0</v>
      </c>
      <c r="AN16" s="16">
        <v>0</v>
      </c>
      <c r="AO16" s="16">
        <v>0</v>
      </c>
      <c r="AP16" s="15">
        <v>2</v>
      </c>
      <c r="AQ16" s="9">
        <v>2</v>
      </c>
      <c r="AR16" s="12" t="str">
        <f>IF(AQ16=1,"",IF(AQ16=2,"NA",""))</f>
        <v>NA</v>
      </c>
      <c r="AS16" s="21"/>
      <c r="AT16" s="9">
        <v>2</v>
      </c>
      <c r="AU16" s="9">
        <v>2</v>
      </c>
      <c r="AV16" s="9">
        <v>1</v>
      </c>
      <c r="AW16" s="9">
        <v>2</v>
      </c>
      <c r="AX16" s="9">
        <v>2</v>
      </c>
      <c r="AY16" s="9">
        <v>2</v>
      </c>
      <c r="AZ16" s="9">
        <v>1</v>
      </c>
      <c r="BA16" s="12" t="s">
        <v>337</v>
      </c>
      <c r="BB16" s="9">
        <v>4</v>
      </c>
      <c r="BC16" s="9">
        <v>4</v>
      </c>
      <c r="BD16" s="9">
        <v>4</v>
      </c>
      <c r="BE16" s="9">
        <v>1</v>
      </c>
      <c r="BF16" s="9">
        <v>2</v>
      </c>
      <c r="BG16" s="9">
        <v>2</v>
      </c>
      <c r="BH16" s="9">
        <v>2</v>
      </c>
      <c r="BI16" s="9">
        <v>1</v>
      </c>
      <c r="BJ16" s="9">
        <v>1</v>
      </c>
      <c r="BK16" s="9">
        <v>2</v>
      </c>
      <c r="BL16" s="9">
        <v>1</v>
      </c>
      <c r="BM16" s="9">
        <v>2</v>
      </c>
      <c r="BN16" s="12" t="str">
        <f>IF(BM16=1,"",IF(BM16=2,"NA",""))</f>
        <v>NA</v>
      </c>
      <c r="BO16" s="49">
        <v>5613.5</v>
      </c>
      <c r="BP16" s="49">
        <v>165.76</v>
      </c>
      <c r="BQ16" s="49">
        <v>533.44000000000005</v>
      </c>
      <c r="BR16" s="9">
        <v>2</v>
      </c>
      <c r="BS16" s="9">
        <v>1</v>
      </c>
      <c r="BT16" s="9">
        <v>2</v>
      </c>
      <c r="BU16" s="9">
        <v>1</v>
      </c>
      <c r="BV16" s="9">
        <v>2</v>
      </c>
      <c r="BW16" s="9">
        <v>2</v>
      </c>
      <c r="BX16" s="12" t="str">
        <f>IF(BW16=1,"",IF(BW16=2,"NA",""))</f>
        <v>NA</v>
      </c>
      <c r="BY16" s="51">
        <v>2423.0700000000002</v>
      </c>
      <c r="BZ16" s="51">
        <v>3253</v>
      </c>
      <c r="CA16" s="51">
        <v>3737</v>
      </c>
      <c r="CB16" s="51">
        <v>42493.7</v>
      </c>
      <c r="CC16" s="51">
        <v>68451.75</v>
      </c>
      <c r="CD16" s="51">
        <v>125314.03</v>
      </c>
      <c r="CE16" s="51">
        <v>0</v>
      </c>
      <c r="CF16" s="51">
        <v>0</v>
      </c>
      <c r="CG16" s="51">
        <v>0</v>
      </c>
      <c r="CH16" s="51">
        <v>341262</v>
      </c>
      <c r="CI16" s="51">
        <v>397823.51</v>
      </c>
      <c r="CJ16" s="51">
        <v>1509324.75</v>
      </c>
      <c r="CK16" s="51">
        <v>36418466.399999999</v>
      </c>
      <c r="CL16" s="51">
        <v>41294139.630000003</v>
      </c>
      <c r="CM16" s="51">
        <v>31281459.800000001</v>
      </c>
      <c r="CN16" s="12"/>
    </row>
    <row r="17" spans="1:92" ht="30" x14ac:dyDescent="0.25">
      <c r="A17" s="11" t="s">
        <v>631</v>
      </c>
      <c r="B17" s="10" t="s">
        <v>632</v>
      </c>
      <c r="C17" s="9">
        <v>2</v>
      </c>
      <c r="D17" s="9"/>
      <c r="E17" s="9"/>
      <c r="F17" s="9"/>
      <c r="G17" s="10"/>
      <c r="H17" s="10"/>
      <c r="I17" s="23">
        <v>0.12878000000000001</v>
      </c>
      <c r="J17" s="12" t="s">
        <v>698</v>
      </c>
      <c r="K17" s="9">
        <v>1</v>
      </c>
      <c r="L17" s="15">
        <v>6</v>
      </c>
      <c r="M17" s="41">
        <v>5451257.2000000002</v>
      </c>
      <c r="N17" s="42">
        <v>913587.52</v>
      </c>
      <c r="O17" s="42">
        <f>M17-N17</f>
        <v>4537669.68</v>
      </c>
      <c r="P17" s="40">
        <v>0</v>
      </c>
      <c r="Q17" s="15">
        <v>0</v>
      </c>
      <c r="R17" s="16">
        <v>0</v>
      </c>
      <c r="S17" s="16">
        <v>0</v>
      </c>
      <c r="T17" s="16">
        <v>0</v>
      </c>
      <c r="U17" s="16">
        <v>0</v>
      </c>
      <c r="V17" s="15">
        <v>0</v>
      </c>
      <c r="W17" s="16">
        <v>0</v>
      </c>
      <c r="X17" s="16">
        <v>0</v>
      </c>
      <c r="Y17" s="16">
        <v>0</v>
      </c>
      <c r="Z17" s="16">
        <v>0</v>
      </c>
      <c r="AA17" s="15">
        <v>0</v>
      </c>
      <c r="AB17" s="16">
        <v>0</v>
      </c>
      <c r="AC17" s="16">
        <v>0</v>
      </c>
      <c r="AD17" s="16">
        <v>0</v>
      </c>
      <c r="AE17" s="16">
        <v>0</v>
      </c>
      <c r="AF17" s="9">
        <v>2</v>
      </c>
      <c r="AG17" s="15"/>
      <c r="AH17" s="16"/>
      <c r="AI17" s="16"/>
      <c r="AJ17" s="15"/>
      <c r="AK17" s="16"/>
      <c r="AL17" s="16"/>
      <c r="AM17" s="15"/>
      <c r="AN17" s="16"/>
      <c r="AO17" s="16"/>
      <c r="AP17" s="15"/>
      <c r="AQ17" s="9">
        <v>1</v>
      </c>
      <c r="AR17" s="12" t="s">
        <v>699</v>
      </c>
      <c r="AS17" s="48">
        <v>200136</v>
      </c>
      <c r="AT17" s="9"/>
      <c r="AU17" s="9"/>
      <c r="AV17" s="9"/>
      <c r="AW17" s="9"/>
      <c r="AX17" s="9"/>
      <c r="AY17" s="9"/>
      <c r="AZ17" s="9"/>
      <c r="BA17" s="12" t="s">
        <v>382</v>
      </c>
      <c r="BB17" s="9">
        <v>4</v>
      </c>
      <c r="BC17" s="9">
        <v>4</v>
      </c>
      <c r="BD17" s="9">
        <v>4</v>
      </c>
      <c r="BE17" s="9">
        <v>2</v>
      </c>
      <c r="BF17" s="9">
        <v>2</v>
      </c>
      <c r="BG17" s="9">
        <v>2</v>
      </c>
      <c r="BH17" s="9">
        <v>2</v>
      </c>
      <c r="BI17" s="9">
        <v>2</v>
      </c>
      <c r="BJ17" s="9"/>
      <c r="BK17" s="9"/>
      <c r="BL17" s="9"/>
      <c r="BM17" s="9"/>
      <c r="BN17" s="12" t="s">
        <v>382</v>
      </c>
      <c r="BO17" s="49">
        <v>216382.34</v>
      </c>
      <c r="BP17" s="49">
        <v>116778.69</v>
      </c>
      <c r="BQ17" s="49">
        <v>122991.45</v>
      </c>
      <c r="BR17" s="9">
        <v>2</v>
      </c>
      <c r="BS17" s="9">
        <v>1</v>
      </c>
      <c r="BT17" s="9">
        <v>2</v>
      </c>
      <c r="BU17" s="9">
        <v>2</v>
      </c>
      <c r="BV17" s="9">
        <v>1</v>
      </c>
      <c r="BW17" s="9">
        <v>2</v>
      </c>
      <c r="BX17" s="12" t="s">
        <v>374</v>
      </c>
      <c r="BY17" s="51">
        <v>3671.14</v>
      </c>
      <c r="BZ17" s="51">
        <v>5381.09</v>
      </c>
      <c r="CA17" s="51">
        <v>5471.78</v>
      </c>
      <c r="CB17" s="51">
        <v>171266.5</v>
      </c>
      <c r="CC17" s="51">
        <v>201509.5</v>
      </c>
      <c r="CD17" s="51">
        <v>212561.16</v>
      </c>
      <c r="CE17" s="51">
        <v>161372</v>
      </c>
      <c r="CF17" s="51">
        <v>188046</v>
      </c>
      <c r="CG17" s="51">
        <v>200136</v>
      </c>
      <c r="CH17" s="51">
        <v>248283.09</v>
      </c>
      <c r="CI17" s="51">
        <v>290167.98</v>
      </c>
      <c r="CJ17" s="51">
        <v>268758.87</v>
      </c>
      <c r="CK17" s="51">
        <v>34185824.770000003</v>
      </c>
      <c r="CL17" s="51">
        <v>47796880.140000001</v>
      </c>
      <c r="CM17" s="51">
        <v>42739841.310000002</v>
      </c>
      <c r="CN17" s="12"/>
    </row>
    <row r="18" spans="1:92" ht="75" x14ac:dyDescent="0.25">
      <c r="A18" s="11" t="s">
        <v>3</v>
      </c>
      <c r="B18" s="10" t="s">
        <v>4</v>
      </c>
      <c r="C18" s="9">
        <v>2</v>
      </c>
      <c r="D18" s="9"/>
      <c r="E18" s="9"/>
      <c r="F18" s="9"/>
      <c r="G18" s="10"/>
      <c r="H18" s="10"/>
      <c r="I18" s="23">
        <v>0.25840000000000002</v>
      </c>
      <c r="J18" s="12" t="s">
        <v>114</v>
      </c>
      <c r="K18" s="9">
        <v>1</v>
      </c>
      <c r="L18" s="15">
        <v>3</v>
      </c>
      <c r="M18" s="16">
        <v>22737831.519999996</v>
      </c>
      <c r="N18" s="16">
        <v>2827919.33</v>
      </c>
      <c r="O18" s="16">
        <v>19909912.189999998</v>
      </c>
      <c r="P18" s="16">
        <v>0</v>
      </c>
      <c r="Q18" s="15">
        <v>0</v>
      </c>
      <c r="R18" s="16">
        <v>0</v>
      </c>
      <c r="S18" s="16">
        <v>0</v>
      </c>
      <c r="T18" s="16">
        <v>0</v>
      </c>
      <c r="U18" s="16">
        <v>0</v>
      </c>
      <c r="V18" s="15">
        <v>0</v>
      </c>
      <c r="W18" s="16">
        <v>0</v>
      </c>
      <c r="X18" s="16">
        <v>0</v>
      </c>
      <c r="Y18" s="16">
        <v>0</v>
      </c>
      <c r="Z18" s="16">
        <v>0</v>
      </c>
      <c r="AA18" s="15">
        <v>0</v>
      </c>
      <c r="AB18" s="16">
        <v>0</v>
      </c>
      <c r="AC18" s="16">
        <v>0</v>
      </c>
      <c r="AD18" s="16">
        <v>0</v>
      </c>
      <c r="AE18" s="16">
        <v>0</v>
      </c>
      <c r="AF18" s="9">
        <v>1</v>
      </c>
      <c r="AG18" s="15">
        <v>0</v>
      </c>
      <c r="AH18" s="16">
        <v>0</v>
      </c>
      <c r="AI18" s="16">
        <v>0</v>
      </c>
      <c r="AJ18" s="15">
        <v>108</v>
      </c>
      <c r="AK18" s="16">
        <v>8582434.3200000003</v>
      </c>
      <c r="AL18" s="16">
        <v>3432973.73</v>
      </c>
      <c r="AM18" s="15">
        <v>0</v>
      </c>
      <c r="AN18" s="16">
        <v>0</v>
      </c>
      <c r="AO18" s="16">
        <v>0</v>
      </c>
      <c r="AP18" s="15">
        <v>1</v>
      </c>
      <c r="AQ18" s="9">
        <v>1</v>
      </c>
      <c r="AR18" s="12" t="s">
        <v>124</v>
      </c>
      <c r="AS18" s="48">
        <v>8319467.0599999996</v>
      </c>
      <c r="AT18" s="9"/>
      <c r="AU18" s="9"/>
      <c r="AV18" s="9"/>
      <c r="AW18" s="9"/>
      <c r="AX18" s="9"/>
      <c r="AY18" s="9"/>
      <c r="AZ18" s="9"/>
      <c r="BA18" s="12" t="str">
        <f>IF(AZ18=1,"",IF(AZ18=2,"NA",""))</f>
        <v/>
      </c>
      <c r="BB18" s="9">
        <v>4</v>
      </c>
      <c r="BC18" s="9">
        <v>4</v>
      </c>
      <c r="BD18" s="9">
        <v>3</v>
      </c>
      <c r="BE18" s="9">
        <v>2</v>
      </c>
      <c r="BF18" s="9">
        <v>2</v>
      </c>
      <c r="BG18" s="9">
        <v>2</v>
      </c>
      <c r="BH18" s="9">
        <v>2</v>
      </c>
      <c r="BI18" s="9">
        <v>1</v>
      </c>
      <c r="BJ18" s="9">
        <v>1</v>
      </c>
      <c r="BK18" s="9">
        <v>1</v>
      </c>
      <c r="BL18" s="9">
        <v>1</v>
      </c>
      <c r="BM18" s="9">
        <v>1</v>
      </c>
      <c r="BN18" s="12" t="s">
        <v>125</v>
      </c>
      <c r="BO18" s="49">
        <v>19065422.949999999</v>
      </c>
      <c r="BP18" s="49">
        <v>23178119.550000001</v>
      </c>
      <c r="BQ18" s="49">
        <v>23019602</v>
      </c>
      <c r="BR18" s="9">
        <v>1</v>
      </c>
      <c r="BS18" s="9">
        <v>2</v>
      </c>
      <c r="BT18" s="9">
        <v>2</v>
      </c>
      <c r="BU18" s="9">
        <v>2</v>
      </c>
      <c r="BV18" s="9">
        <v>2</v>
      </c>
      <c r="BW18" s="9">
        <v>1</v>
      </c>
      <c r="BX18" s="12" t="s">
        <v>126</v>
      </c>
      <c r="BY18" s="51">
        <v>1549473.18</v>
      </c>
      <c r="BZ18" s="51">
        <v>2736581.95</v>
      </c>
      <c r="CA18" s="51">
        <v>3180559.83</v>
      </c>
      <c r="CB18" s="51">
        <v>13187173.800000001</v>
      </c>
      <c r="CC18" s="51">
        <v>14350514.23</v>
      </c>
      <c r="CD18" s="51">
        <v>24211410.189999998</v>
      </c>
      <c r="CE18" s="51">
        <v>52844.72</v>
      </c>
      <c r="CF18" s="51">
        <v>127574.68</v>
      </c>
      <c r="CG18" s="51">
        <v>24711.65</v>
      </c>
      <c r="CH18" s="51">
        <v>16421040.670000002</v>
      </c>
      <c r="CI18" s="51">
        <v>18321730.880000003</v>
      </c>
      <c r="CJ18" s="51">
        <v>28185788.289999995</v>
      </c>
      <c r="CK18" s="51">
        <v>149687019.41</v>
      </c>
      <c r="CL18" s="51">
        <v>157687148.06</v>
      </c>
      <c r="CM18" s="51">
        <v>166303385.57999998</v>
      </c>
      <c r="CN18" s="12" t="s">
        <v>127</v>
      </c>
    </row>
    <row r="19" spans="1:92" ht="45" x14ac:dyDescent="0.25">
      <c r="A19" s="11" t="s">
        <v>634</v>
      </c>
      <c r="B19" s="10" t="s">
        <v>635</v>
      </c>
      <c r="C19" s="9">
        <v>2</v>
      </c>
      <c r="D19" s="9"/>
      <c r="E19" s="9"/>
      <c r="F19" s="9"/>
      <c r="G19" s="10"/>
      <c r="H19" s="10"/>
      <c r="I19" s="23">
        <v>0.28000000000000003</v>
      </c>
      <c r="J19" s="12" t="s">
        <v>700</v>
      </c>
      <c r="K19" s="9">
        <v>1</v>
      </c>
      <c r="L19" s="15">
        <v>1</v>
      </c>
      <c r="M19" s="39">
        <v>26600000</v>
      </c>
      <c r="N19" s="43">
        <v>0</v>
      </c>
      <c r="O19" s="43">
        <v>13300000</v>
      </c>
      <c r="P19" s="43">
        <v>13300000</v>
      </c>
      <c r="Q19" s="15">
        <v>0</v>
      </c>
      <c r="R19" s="16">
        <v>0</v>
      </c>
      <c r="S19" s="16">
        <v>0</v>
      </c>
      <c r="T19" s="16">
        <v>0</v>
      </c>
      <c r="U19" s="16">
        <v>0</v>
      </c>
      <c r="V19" s="15">
        <v>1</v>
      </c>
      <c r="W19" s="16">
        <v>300000</v>
      </c>
      <c r="X19" s="16">
        <v>0</v>
      </c>
      <c r="Y19" s="16">
        <v>0</v>
      </c>
      <c r="Z19" s="16">
        <v>300000</v>
      </c>
      <c r="AA19" s="15">
        <v>0</v>
      </c>
      <c r="AB19" s="16">
        <v>0</v>
      </c>
      <c r="AC19" s="16">
        <v>0</v>
      </c>
      <c r="AD19" s="16">
        <v>0</v>
      </c>
      <c r="AE19" s="16">
        <v>0</v>
      </c>
      <c r="AF19" s="9">
        <v>2</v>
      </c>
      <c r="AG19" s="15"/>
      <c r="AH19" s="16"/>
      <c r="AI19" s="16"/>
      <c r="AJ19" s="15"/>
      <c r="AK19" s="16"/>
      <c r="AL19" s="16"/>
      <c r="AM19" s="15"/>
      <c r="AN19" s="16"/>
      <c r="AO19" s="16"/>
      <c r="AP19" s="15"/>
      <c r="AQ19" s="9">
        <v>1</v>
      </c>
      <c r="AR19" s="12" t="s">
        <v>701</v>
      </c>
      <c r="AS19" s="48">
        <v>1182792</v>
      </c>
      <c r="AT19" s="9"/>
      <c r="AU19" s="9"/>
      <c r="AV19" s="9"/>
      <c r="AW19" s="9"/>
      <c r="AX19" s="9"/>
      <c r="AY19" s="9"/>
      <c r="AZ19" s="9"/>
      <c r="BA19" s="12" t="s">
        <v>382</v>
      </c>
      <c r="BB19" s="9">
        <v>4</v>
      </c>
      <c r="BC19" s="9">
        <v>4</v>
      </c>
      <c r="BD19" s="9">
        <v>3</v>
      </c>
      <c r="BE19" s="9">
        <v>2</v>
      </c>
      <c r="BF19" s="9">
        <v>2</v>
      </c>
      <c r="BG19" s="9">
        <v>2</v>
      </c>
      <c r="BH19" s="9">
        <v>2</v>
      </c>
      <c r="BI19" s="9">
        <v>1</v>
      </c>
      <c r="BJ19" s="9">
        <v>1</v>
      </c>
      <c r="BK19" s="9">
        <v>1</v>
      </c>
      <c r="BL19" s="9">
        <v>1</v>
      </c>
      <c r="BM19" s="9">
        <v>1</v>
      </c>
      <c r="BN19" s="12" t="s">
        <v>702</v>
      </c>
      <c r="BO19" s="49">
        <v>9803.26</v>
      </c>
      <c r="BP19" s="49">
        <v>28706.84</v>
      </c>
      <c r="BQ19" s="49">
        <v>73377.039999999994</v>
      </c>
      <c r="BR19" s="9">
        <v>1</v>
      </c>
      <c r="BS19" s="9">
        <v>2</v>
      </c>
      <c r="BT19" s="9">
        <v>2</v>
      </c>
      <c r="BU19" s="9">
        <v>2</v>
      </c>
      <c r="BV19" s="9">
        <v>2</v>
      </c>
      <c r="BW19" s="9">
        <v>1</v>
      </c>
      <c r="BX19" s="12" t="s">
        <v>703</v>
      </c>
      <c r="BY19" s="51">
        <v>20620.7</v>
      </c>
      <c r="BZ19" s="51">
        <v>42032.05</v>
      </c>
      <c r="CA19" s="51">
        <v>31741.41</v>
      </c>
      <c r="CB19" s="51">
        <v>1384971.7</v>
      </c>
      <c r="CC19" s="51">
        <v>1613738.16</v>
      </c>
      <c r="CD19" s="51">
        <v>1463585.15</v>
      </c>
      <c r="CE19" s="51">
        <v>1261277.78</v>
      </c>
      <c r="CF19" s="51">
        <v>1361686</v>
      </c>
      <c r="CG19" s="51">
        <v>1182792.27</v>
      </c>
      <c r="CH19" s="51">
        <v>1763329.49</v>
      </c>
      <c r="CI19" s="51">
        <v>2114860.42</v>
      </c>
      <c r="CJ19" s="51">
        <v>4061056.92</v>
      </c>
      <c r="CK19" s="51">
        <v>45551063.770000003</v>
      </c>
      <c r="CL19" s="51">
        <v>41832705.770000003</v>
      </c>
      <c r="CM19" s="51">
        <v>44410156.270000003</v>
      </c>
      <c r="CN19" s="12"/>
    </row>
    <row r="20" spans="1:92" ht="135" x14ac:dyDescent="0.25">
      <c r="A20" s="11" t="s">
        <v>1190</v>
      </c>
      <c r="B20" s="10" t="s">
        <v>1176</v>
      </c>
      <c r="C20" s="9">
        <v>2</v>
      </c>
      <c r="D20" s="9"/>
      <c r="E20" s="9"/>
      <c r="F20" s="9"/>
      <c r="G20" s="10"/>
      <c r="H20" s="10"/>
      <c r="I20" s="23">
        <v>0.1</v>
      </c>
      <c r="J20" s="12" t="s">
        <v>1224</v>
      </c>
      <c r="K20" s="9">
        <v>1</v>
      </c>
      <c r="L20" s="15">
        <v>0</v>
      </c>
      <c r="M20" s="16">
        <v>0</v>
      </c>
      <c r="N20" s="16">
        <v>0</v>
      </c>
      <c r="O20" s="16">
        <v>0</v>
      </c>
      <c r="P20" s="16">
        <v>0</v>
      </c>
      <c r="Q20" s="15">
        <v>0</v>
      </c>
      <c r="R20" s="16">
        <v>0</v>
      </c>
      <c r="S20" s="16">
        <v>0</v>
      </c>
      <c r="T20" s="16">
        <v>0</v>
      </c>
      <c r="U20" s="16">
        <v>0</v>
      </c>
      <c r="V20" s="15">
        <v>1</v>
      </c>
      <c r="W20" s="16">
        <v>6336783.2400000002</v>
      </c>
      <c r="X20" s="16">
        <v>0</v>
      </c>
      <c r="Y20" s="16">
        <v>0</v>
      </c>
      <c r="Z20" s="16">
        <v>6336783.2400000002</v>
      </c>
      <c r="AA20" s="15">
        <v>0</v>
      </c>
      <c r="AB20" s="16">
        <v>0</v>
      </c>
      <c r="AC20" s="16">
        <v>0</v>
      </c>
      <c r="AD20" s="16">
        <v>0</v>
      </c>
      <c r="AE20" s="16">
        <v>0</v>
      </c>
      <c r="AF20" s="9">
        <v>2</v>
      </c>
      <c r="AG20" s="15"/>
      <c r="AH20" s="16"/>
      <c r="AI20" s="16"/>
      <c r="AJ20" s="15"/>
      <c r="AK20" s="16"/>
      <c r="AL20" s="16"/>
      <c r="AM20" s="15"/>
      <c r="AN20" s="16"/>
      <c r="AO20" s="16"/>
      <c r="AP20" s="15"/>
      <c r="AQ20" s="9">
        <v>2</v>
      </c>
      <c r="AR20" s="12" t="str">
        <f>IF(AQ20=1,"",IF(AQ20=2,"NA",""))</f>
        <v>NA</v>
      </c>
      <c r="AS20" s="21"/>
      <c r="AT20" s="9">
        <v>2</v>
      </c>
      <c r="AU20" s="9">
        <v>2</v>
      </c>
      <c r="AV20" s="9">
        <v>2</v>
      </c>
      <c r="AW20" s="9">
        <v>1</v>
      </c>
      <c r="AX20" s="9">
        <v>2</v>
      </c>
      <c r="AY20" s="9">
        <v>2</v>
      </c>
      <c r="AZ20" s="9">
        <v>2</v>
      </c>
      <c r="BA20" s="12" t="str">
        <f>IF(AZ20=1,"",IF(AZ20=2,"NA",""))</f>
        <v>NA</v>
      </c>
      <c r="BB20" s="9">
        <v>4</v>
      </c>
      <c r="BC20" s="9">
        <v>4</v>
      </c>
      <c r="BD20" s="9">
        <v>4</v>
      </c>
      <c r="BE20" s="9">
        <v>2</v>
      </c>
      <c r="BF20" s="9">
        <v>2</v>
      </c>
      <c r="BG20" s="9">
        <v>2</v>
      </c>
      <c r="BH20" s="9">
        <v>2</v>
      </c>
      <c r="BI20" s="9">
        <v>1</v>
      </c>
      <c r="BJ20" s="9">
        <v>2</v>
      </c>
      <c r="BK20" s="9">
        <v>2</v>
      </c>
      <c r="BL20" s="9">
        <v>2</v>
      </c>
      <c r="BM20" s="9">
        <v>1</v>
      </c>
      <c r="BN20" s="12" t="s">
        <v>1225</v>
      </c>
      <c r="BO20" s="49">
        <v>36513248.799999997</v>
      </c>
      <c r="BP20" s="49">
        <v>16899561.960000001</v>
      </c>
      <c r="BQ20" s="49">
        <v>23521657.870000001</v>
      </c>
      <c r="BR20" s="9">
        <v>2</v>
      </c>
      <c r="BS20" s="9">
        <v>2</v>
      </c>
      <c r="BT20" s="9">
        <v>1</v>
      </c>
      <c r="BU20" s="9">
        <v>2</v>
      </c>
      <c r="BV20" s="9">
        <v>1</v>
      </c>
      <c r="BW20" s="9">
        <v>2</v>
      </c>
      <c r="BX20" s="12" t="str">
        <f>IF(BW20=1,"",IF(BW20=2,"NA",""))</f>
        <v>NA</v>
      </c>
      <c r="BY20" s="51">
        <v>0</v>
      </c>
      <c r="BZ20" s="51">
        <v>0</v>
      </c>
      <c r="CA20" s="51">
        <v>0</v>
      </c>
      <c r="CB20" s="51">
        <v>3467.68</v>
      </c>
      <c r="CC20" s="51">
        <v>22432.240000000002</v>
      </c>
      <c r="CD20" s="51">
        <v>11222.75</v>
      </c>
      <c r="CE20" s="51">
        <v>0</v>
      </c>
      <c r="CF20" s="51">
        <v>0</v>
      </c>
      <c r="CG20" s="51">
        <v>0</v>
      </c>
      <c r="CH20" s="51">
        <v>90930.19</v>
      </c>
      <c r="CI20" s="51">
        <v>107780.91</v>
      </c>
      <c r="CJ20" s="51">
        <v>58707.12</v>
      </c>
      <c r="CK20" s="51">
        <v>35527431.200000003</v>
      </c>
      <c r="CL20" s="51">
        <v>51041579.039999999</v>
      </c>
      <c r="CM20" s="51">
        <v>34972181.979999997</v>
      </c>
      <c r="CN20" s="12" t="s">
        <v>1380</v>
      </c>
    </row>
    <row r="21" spans="1:92" ht="45" x14ac:dyDescent="0.25">
      <c r="A21" s="11" t="s">
        <v>1167</v>
      </c>
      <c r="B21" s="10" t="s">
        <v>817</v>
      </c>
      <c r="C21" s="9">
        <v>2</v>
      </c>
      <c r="D21" s="9"/>
      <c r="E21" s="9"/>
      <c r="F21" s="9"/>
      <c r="G21" s="10"/>
      <c r="H21" s="10"/>
      <c r="I21" s="22">
        <v>0</v>
      </c>
      <c r="J21" s="12" t="s">
        <v>364</v>
      </c>
      <c r="K21" s="9">
        <v>2</v>
      </c>
      <c r="L21" s="15"/>
      <c r="M21" s="16"/>
      <c r="N21" s="16"/>
      <c r="O21" s="16"/>
      <c r="P21" s="16"/>
      <c r="Q21" s="15"/>
      <c r="R21" s="16"/>
      <c r="S21" s="16"/>
      <c r="T21" s="16"/>
      <c r="U21" s="16"/>
      <c r="V21" s="15"/>
      <c r="W21" s="16"/>
      <c r="X21" s="16"/>
      <c r="Y21" s="16"/>
      <c r="Z21" s="16"/>
      <c r="AA21" s="15"/>
      <c r="AB21" s="16"/>
      <c r="AC21" s="16"/>
      <c r="AD21" s="16"/>
      <c r="AE21" s="16"/>
      <c r="AF21" s="9">
        <v>2</v>
      </c>
      <c r="AG21" s="15"/>
      <c r="AH21" s="16"/>
      <c r="AI21" s="16"/>
      <c r="AJ21" s="15"/>
      <c r="AK21" s="16"/>
      <c r="AL21" s="16"/>
      <c r="AM21" s="15"/>
      <c r="AN21" s="16"/>
      <c r="AO21" s="16"/>
      <c r="AP21" s="15"/>
      <c r="AQ21" s="9">
        <v>2</v>
      </c>
      <c r="AR21" s="12" t="s">
        <v>374</v>
      </c>
      <c r="AS21" s="21"/>
      <c r="AT21" s="9">
        <v>2</v>
      </c>
      <c r="AU21" s="9">
        <v>2</v>
      </c>
      <c r="AV21" s="9">
        <v>2</v>
      </c>
      <c r="AW21" s="9">
        <v>2</v>
      </c>
      <c r="AX21" s="9">
        <v>2</v>
      </c>
      <c r="AY21" s="9">
        <v>2</v>
      </c>
      <c r="AZ21" s="9">
        <v>1</v>
      </c>
      <c r="BA21" s="12" t="s">
        <v>901</v>
      </c>
      <c r="BB21" s="9">
        <v>4</v>
      </c>
      <c r="BC21" s="9">
        <v>4</v>
      </c>
      <c r="BD21" s="9">
        <v>4</v>
      </c>
      <c r="BE21" s="9">
        <v>2</v>
      </c>
      <c r="BF21" s="9">
        <v>2</v>
      </c>
      <c r="BG21" s="9">
        <v>2</v>
      </c>
      <c r="BH21" s="9">
        <v>2</v>
      </c>
      <c r="BI21" s="9">
        <v>2</v>
      </c>
      <c r="BJ21" s="9"/>
      <c r="BK21" s="9"/>
      <c r="BL21" s="9"/>
      <c r="BM21" s="9"/>
      <c r="BN21" s="12" t="s">
        <v>382</v>
      </c>
      <c r="BO21" s="49">
        <v>0</v>
      </c>
      <c r="BP21" s="49">
        <v>0</v>
      </c>
      <c r="BQ21" s="49">
        <v>0</v>
      </c>
      <c r="BR21" s="9">
        <v>2</v>
      </c>
      <c r="BS21" s="9">
        <v>2</v>
      </c>
      <c r="BT21" s="9">
        <v>2</v>
      </c>
      <c r="BU21" s="9">
        <v>2</v>
      </c>
      <c r="BV21" s="9">
        <v>2</v>
      </c>
      <c r="BW21" s="9">
        <v>2</v>
      </c>
      <c r="BX21" s="12" t="s">
        <v>382</v>
      </c>
      <c r="BY21" s="51">
        <v>0</v>
      </c>
      <c r="BZ21" s="51">
        <v>0</v>
      </c>
      <c r="CA21" s="51">
        <v>0</v>
      </c>
      <c r="CB21" s="51">
        <v>1722700.56</v>
      </c>
      <c r="CC21" s="51">
        <v>3054322.19</v>
      </c>
      <c r="CD21" s="51">
        <v>5793656.1399999997</v>
      </c>
      <c r="CE21" s="51">
        <v>0</v>
      </c>
      <c r="CF21" s="51">
        <v>0</v>
      </c>
      <c r="CG21" s="51">
        <v>0</v>
      </c>
      <c r="CH21" s="51">
        <v>2005011.28</v>
      </c>
      <c r="CI21" s="51">
        <v>3291836.22</v>
      </c>
      <c r="CJ21" s="51">
        <v>5933744.1600000001</v>
      </c>
      <c r="CK21" s="51">
        <v>24004537.82</v>
      </c>
      <c r="CL21" s="51">
        <v>21929726.079999998</v>
      </c>
      <c r="CM21" s="51">
        <v>25306795.920000002</v>
      </c>
      <c r="CN21" s="12" t="s">
        <v>902</v>
      </c>
    </row>
    <row r="22" spans="1:92" ht="30" x14ac:dyDescent="0.25">
      <c r="A22" s="11" t="s">
        <v>394</v>
      </c>
      <c r="B22" s="10" t="s">
        <v>395</v>
      </c>
      <c r="C22" s="9">
        <v>2</v>
      </c>
      <c r="D22" s="9"/>
      <c r="E22" s="9"/>
      <c r="F22" s="9"/>
      <c r="G22" s="10"/>
      <c r="H22" s="10"/>
      <c r="I22" s="23">
        <v>0.01</v>
      </c>
      <c r="J22" s="12" t="s">
        <v>483</v>
      </c>
      <c r="K22" s="9">
        <v>1</v>
      </c>
      <c r="L22" s="15">
        <v>1</v>
      </c>
      <c r="M22" s="16">
        <v>11921582.16</v>
      </c>
      <c r="N22" s="16">
        <v>1521784.1600000001</v>
      </c>
      <c r="O22" s="16">
        <v>10399798</v>
      </c>
      <c r="P22" s="16">
        <v>0</v>
      </c>
      <c r="Q22" s="15">
        <v>0</v>
      </c>
      <c r="R22" s="16">
        <v>0</v>
      </c>
      <c r="S22" s="16">
        <v>0</v>
      </c>
      <c r="T22" s="16">
        <v>0</v>
      </c>
      <c r="U22" s="16">
        <v>0</v>
      </c>
      <c r="V22" s="15">
        <v>0</v>
      </c>
      <c r="W22" s="16">
        <v>0</v>
      </c>
      <c r="X22" s="16">
        <v>0</v>
      </c>
      <c r="Y22" s="16">
        <v>0</v>
      </c>
      <c r="Z22" s="16">
        <v>0</v>
      </c>
      <c r="AA22" s="15">
        <v>0</v>
      </c>
      <c r="AB22" s="16">
        <v>0</v>
      </c>
      <c r="AC22" s="16">
        <v>0</v>
      </c>
      <c r="AD22" s="16">
        <v>0</v>
      </c>
      <c r="AE22" s="16">
        <v>0</v>
      </c>
      <c r="AF22" s="9">
        <v>2</v>
      </c>
      <c r="AG22" s="15"/>
      <c r="AH22" s="16"/>
      <c r="AI22" s="16"/>
      <c r="AJ22" s="15"/>
      <c r="AK22" s="16"/>
      <c r="AL22" s="16"/>
      <c r="AM22" s="15"/>
      <c r="AN22" s="16"/>
      <c r="AO22" s="16"/>
      <c r="AP22" s="15"/>
      <c r="AQ22" s="9">
        <v>2</v>
      </c>
      <c r="AR22" s="12" t="s">
        <v>374</v>
      </c>
      <c r="AS22" s="21"/>
      <c r="AT22" s="9">
        <v>2</v>
      </c>
      <c r="AU22" s="9">
        <v>2</v>
      </c>
      <c r="AV22" s="9">
        <v>1</v>
      </c>
      <c r="AW22" s="9">
        <v>2</v>
      </c>
      <c r="AX22" s="9">
        <v>2</v>
      </c>
      <c r="AY22" s="9">
        <v>1</v>
      </c>
      <c r="AZ22" s="9">
        <v>2</v>
      </c>
      <c r="BA22" s="12" t="s">
        <v>374</v>
      </c>
      <c r="BB22" s="9">
        <v>4</v>
      </c>
      <c r="BC22" s="9">
        <v>4</v>
      </c>
      <c r="BD22" s="9">
        <v>4</v>
      </c>
      <c r="BE22" s="9">
        <v>2</v>
      </c>
      <c r="BF22" s="9">
        <v>2</v>
      </c>
      <c r="BG22" s="9">
        <v>2</v>
      </c>
      <c r="BH22" s="9">
        <v>2</v>
      </c>
      <c r="BI22" s="9">
        <v>2</v>
      </c>
      <c r="BJ22" s="9"/>
      <c r="BK22" s="9"/>
      <c r="BL22" s="9"/>
      <c r="BM22" s="9"/>
      <c r="BN22" s="12" t="s">
        <v>382</v>
      </c>
      <c r="BO22" s="49">
        <v>0</v>
      </c>
      <c r="BP22" s="49">
        <v>0</v>
      </c>
      <c r="BQ22" s="49">
        <v>0</v>
      </c>
      <c r="BR22" s="9">
        <v>2</v>
      </c>
      <c r="BS22" s="9">
        <v>2</v>
      </c>
      <c r="BT22" s="9">
        <v>2</v>
      </c>
      <c r="BU22" s="9">
        <v>2</v>
      </c>
      <c r="BV22" s="9">
        <v>2</v>
      </c>
      <c r="BW22" s="9">
        <v>2</v>
      </c>
      <c r="BX22" s="12" t="s">
        <v>374</v>
      </c>
      <c r="BY22" s="51">
        <v>5975.84</v>
      </c>
      <c r="BZ22" s="51">
        <v>10000</v>
      </c>
      <c r="CA22" s="51">
        <v>10578.35</v>
      </c>
      <c r="CB22" s="51">
        <v>74094.8</v>
      </c>
      <c r="CC22" s="51">
        <v>57943.16</v>
      </c>
      <c r="CD22" s="51">
        <v>45153.95</v>
      </c>
      <c r="CE22" s="51">
        <v>542.30999999999995</v>
      </c>
      <c r="CF22" s="51">
        <v>0</v>
      </c>
      <c r="CG22" s="51">
        <v>0</v>
      </c>
      <c r="CH22" s="51">
        <v>391598.42</v>
      </c>
      <c r="CI22" s="51">
        <v>170834.66999999998</v>
      </c>
      <c r="CJ22" s="51">
        <v>377674.56999999995</v>
      </c>
      <c r="CK22" s="51">
        <v>25263284.23</v>
      </c>
      <c r="CL22" s="51">
        <v>56466210.139999993</v>
      </c>
      <c r="CM22" s="51">
        <v>61339245.330000006</v>
      </c>
      <c r="CN22" s="12"/>
    </row>
    <row r="23" spans="1:92" ht="135" x14ac:dyDescent="0.25">
      <c r="A23" s="11" t="s">
        <v>5</v>
      </c>
      <c r="B23" s="10" t="s">
        <v>6</v>
      </c>
      <c r="C23" s="9">
        <v>2</v>
      </c>
      <c r="D23" s="9"/>
      <c r="E23" s="9"/>
      <c r="F23" s="9"/>
      <c r="G23" s="10"/>
      <c r="H23" s="10"/>
      <c r="I23" s="23">
        <v>0.1</v>
      </c>
      <c r="J23" s="25" t="s">
        <v>42</v>
      </c>
      <c r="K23" s="9">
        <v>1</v>
      </c>
      <c r="L23" s="15">
        <v>1</v>
      </c>
      <c r="M23" s="16">
        <v>3180000</v>
      </c>
      <c r="N23" s="16">
        <v>0</v>
      </c>
      <c r="O23" s="16">
        <v>3180000</v>
      </c>
      <c r="P23" s="16">
        <v>0</v>
      </c>
      <c r="Q23" s="15">
        <v>0</v>
      </c>
      <c r="R23" s="16">
        <v>0</v>
      </c>
      <c r="S23" s="16">
        <v>0</v>
      </c>
      <c r="T23" s="16">
        <v>0</v>
      </c>
      <c r="U23" s="16">
        <v>0</v>
      </c>
      <c r="V23" s="15">
        <v>0</v>
      </c>
      <c r="W23" s="16">
        <v>0</v>
      </c>
      <c r="X23" s="16">
        <v>0</v>
      </c>
      <c r="Y23" s="16">
        <v>0</v>
      </c>
      <c r="Z23" s="16">
        <v>0</v>
      </c>
      <c r="AA23" s="15">
        <v>0</v>
      </c>
      <c r="AB23" s="16">
        <v>0</v>
      </c>
      <c r="AC23" s="16">
        <v>0</v>
      </c>
      <c r="AD23" s="16">
        <v>0</v>
      </c>
      <c r="AE23" s="16">
        <v>0</v>
      </c>
      <c r="AF23" s="9">
        <v>2</v>
      </c>
      <c r="AG23" s="15"/>
      <c r="AH23" s="16"/>
      <c r="AI23" s="16"/>
      <c r="AJ23" s="15"/>
      <c r="AK23" s="16"/>
      <c r="AL23" s="16"/>
      <c r="AM23" s="15"/>
      <c r="AN23" s="16"/>
      <c r="AO23" s="16"/>
      <c r="AP23" s="15"/>
      <c r="AQ23" s="9">
        <v>2</v>
      </c>
      <c r="AR23" s="12" t="str">
        <f>IF(AQ23=1,"",IF(AQ23=2,"NA",""))</f>
        <v>NA</v>
      </c>
      <c r="AS23" s="21"/>
      <c r="AT23" s="9">
        <v>1</v>
      </c>
      <c r="AU23" s="9">
        <v>1</v>
      </c>
      <c r="AV23" s="9">
        <v>2</v>
      </c>
      <c r="AW23" s="9">
        <v>2</v>
      </c>
      <c r="AX23" s="9">
        <v>2</v>
      </c>
      <c r="AY23" s="9">
        <v>2</v>
      </c>
      <c r="AZ23" s="9">
        <v>2</v>
      </c>
      <c r="BA23" s="12" t="str">
        <f>IF(AZ23=1,"",IF(AZ23=2,"NA",""))</f>
        <v>NA</v>
      </c>
      <c r="BB23" s="9">
        <v>2</v>
      </c>
      <c r="BC23" s="9">
        <v>2</v>
      </c>
      <c r="BD23" s="9">
        <v>2</v>
      </c>
      <c r="BE23" s="9">
        <v>1</v>
      </c>
      <c r="BF23" s="9">
        <v>2</v>
      </c>
      <c r="BG23" s="9">
        <v>1</v>
      </c>
      <c r="BH23" s="9">
        <v>2</v>
      </c>
      <c r="BI23" s="9">
        <v>2</v>
      </c>
      <c r="BJ23" s="9"/>
      <c r="BK23" s="9"/>
      <c r="BL23" s="9"/>
      <c r="BM23" s="9"/>
      <c r="BN23" s="12" t="str">
        <f>IF(BM23=1,"",IF(BM23=2,"NA",""))</f>
        <v/>
      </c>
      <c r="BO23" s="49">
        <v>0</v>
      </c>
      <c r="BP23" s="49">
        <v>0</v>
      </c>
      <c r="BQ23" s="49">
        <v>0</v>
      </c>
      <c r="BR23" s="9">
        <v>2</v>
      </c>
      <c r="BS23" s="9">
        <v>2</v>
      </c>
      <c r="BT23" s="9">
        <v>2</v>
      </c>
      <c r="BU23" s="9">
        <v>2</v>
      </c>
      <c r="BV23" s="9">
        <v>2</v>
      </c>
      <c r="BW23" s="9">
        <v>2</v>
      </c>
      <c r="BX23" s="12" t="str">
        <f>IF(BW23=1,"",IF(BW23=2,"NA",""))</f>
        <v>NA</v>
      </c>
      <c r="BY23" s="51">
        <v>23591.3</v>
      </c>
      <c r="BZ23" s="51">
        <v>38419.69</v>
      </c>
      <c r="CA23" s="51">
        <v>48615.15</v>
      </c>
      <c r="CB23" s="51">
        <v>35.200000000000003</v>
      </c>
      <c r="CC23" s="51">
        <v>93.5</v>
      </c>
      <c r="CD23" s="51">
        <v>46.2</v>
      </c>
      <c r="CE23" s="51">
        <v>0</v>
      </c>
      <c r="CF23" s="51">
        <v>0</v>
      </c>
      <c r="CG23" s="51">
        <v>0</v>
      </c>
      <c r="CH23" s="51">
        <v>296882.84999999998</v>
      </c>
      <c r="CI23" s="51">
        <v>456666.11</v>
      </c>
      <c r="CJ23" s="51">
        <v>403389.87</v>
      </c>
      <c r="CK23" s="51">
        <v>49760447.240000002</v>
      </c>
      <c r="CL23" s="53">
        <v>57489004.18</v>
      </c>
      <c r="CM23" s="51">
        <v>49436153.75</v>
      </c>
      <c r="CN23" s="12" t="s">
        <v>61</v>
      </c>
    </row>
    <row r="24" spans="1:92" ht="30" x14ac:dyDescent="0.25">
      <c r="A24" s="11" t="s">
        <v>9</v>
      </c>
      <c r="B24" s="10" t="s">
        <v>10</v>
      </c>
      <c r="C24" s="9">
        <v>2</v>
      </c>
      <c r="D24" s="9"/>
      <c r="E24" s="9"/>
      <c r="F24" s="9"/>
      <c r="G24" s="10"/>
      <c r="H24" s="10"/>
      <c r="I24" s="23">
        <v>0.1</v>
      </c>
      <c r="J24" s="12" t="s">
        <v>180</v>
      </c>
      <c r="K24" s="9">
        <v>1</v>
      </c>
      <c r="L24" s="15">
        <v>1</v>
      </c>
      <c r="M24" s="16">
        <v>2896783.92</v>
      </c>
      <c r="N24" s="16">
        <v>497218.28</v>
      </c>
      <c r="O24" s="16">
        <v>2399565.64</v>
      </c>
      <c r="P24" s="16">
        <v>0</v>
      </c>
      <c r="Q24" s="15">
        <v>0</v>
      </c>
      <c r="R24" s="16">
        <v>0</v>
      </c>
      <c r="S24" s="16">
        <v>0</v>
      </c>
      <c r="T24" s="16">
        <v>0</v>
      </c>
      <c r="U24" s="16">
        <v>0</v>
      </c>
      <c r="V24" s="15">
        <v>1</v>
      </c>
      <c r="W24" s="16">
        <v>27300</v>
      </c>
      <c r="X24" s="16">
        <v>0</v>
      </c>
      <c r="Y24" s="16">
        <v>0</v>
      </c>
      <c r="Z24" s="16">
        <v>27300</v>
      </c>
      <c r="AA24" s="15">
        <v>0</v>
      </c>
      <c r="AB24" s="16">
        <v>0</v>
      </c>
      <c r="AC24" s="16">
        <v>0</v>
      </c>
      <c r="AD24" s="16">
        <v>0</v>
      </c>
      <c r="AE24" s="16">
        <v>0</v>
      </c>
      <c r="AF24" s="9">
        <v>2</v>
      </c>
      <c r="AG24" s="15"/>
      <c r="AH24" s="16"/>
      <c r="AI24" s="16"/>
      <c r="AJ24" s="15"/>
      <c r="AK24" s="16"/>
      <c r="AL24" s="16"/>
      <c r="AM24" s="15"/>
      <c r="AN24" s="16"/>
      <c r="AO24" s="16"/>
      <c r="AP24" s="15"/>
      <c r="AQ24" s="9">
        <v>1</v>
      </c>
      <c r="AR24" s="12" t="s">
        <v>194</v>
      </c>
      <c r="AS24" s="48">
        <v>1914</v>
      </c>
      <c r="AT24" s="9"/>
      <c r="AU24" s="9"/>
      <c r="AV24" s="9"/>
      <c r="AW24" s="9"/>
      <c r="AX24" s="9"/>
      <c r="AY24" s="9"/>
      <c r="AZ24" s="9"/>
      <c r="BA24" s="12" t="str">
        <f>IF(AZ24=1,"",IF(AZ24=2,"NA",""))</f>
        <v/>
      </c>
      <c r="BB24" s="9">
        <v>4</v>
      </c>
      <c r="BC24" s="9">
        <v>4</v>
      </c>
      <c r="BD24" s="9">
        <v>4</v>
      </c>
      <c r="BE24" s="9">
        <v>2</v>
      </c>
      <c r="BF24" s="9">
        <v>1</v>
      </c>
      <c r="BG24" s="9">
        <v>2</v>
      </c>
      <c r="BH24" s="9">
        <v>1</v>
      </c>
      <c r="BI24" s="9">
        <v>1</v>
      </c>
      <c r="BJ24" s="9">
        <v>1</v>
      </c>
      <c r="BK24" s="9">
        <v>1</v>
      </c>
      <c r="BL24" s="9">
        <v>1</v>
      </c>
      <c r="BM24" s="9">
        <v>2</v>
      </c>
      <c r="BN24" s="12" t="str">
        <f>IF(BM24=1,"",IF(BM24=2,"NA",""))</f>
        <v>NA</v>
      </c>
      <c r="BO24" s="49">
        <v>15447.2</v>
      </c>
      <c r="BP24" s="49">
        <v>30121.14</v>
      </c>
      <c r="BQ24" s="49">
        <v>1772.92</v>
      </c>
      <c r="BR24" s="9">
        <v>2</v>
      </c>
      <c r="BS24" s="9">
        <v>1</v>
      </c>
      <c r="BT24" s="9">
        <v>2</v>
      </c>
      <c r="BU24" s="9">
        <v>2</v>
      </c>
      <c r="BV24" s="9">
        <v>2</v>
      </c>
      <c r="BW24" s="9">
        <v>2</v>
      </c>
      <c r="BX24" s="12" t="str">
        <f>IF(BW24=1,"",IF(BW24=2,"NA",""))</f>
        <v>NA</v>
      </c>
      <c r="BY24" s="51">
        <v>1328.44</v>
      </c>
      <c r="BZ24" s="51">
        <v>1636.68</v>
      </c>
      <c r="CA24" s="51">
        <v>3459.49</v>
      </c>
      <c r="CB24" s="51">
        <v>5885679.8799999999</v>
      </c>
      <c r="CC24" s="51">
        <v>8103559.5899999999</v>
      </c>
      <c r="CD24" s="51">
        <v>7885509.29</v>
      </c>
      <c r="CE24" s="51">
        <v>0</v>
      </c>
      <c r="CF24" s="51">
        <v>0</v>
      </c>
      <c r="CG24" s="51">
        <v>1914</v>
      </c>
      <c r="CH24" s="51">
        <v>6121473.6699999999</v>
      </c>
      <c r="CI24" s="51">
        <v>8241421.9199999999</v>
      </c>
      <c r="CJ24" s="51">
        <v>8016643.5</v>
      </c>
      <c r="CK24" s="51">
        <v>32945834.789999999</v>
      </c>
      <c r="CL24" s="51">
        <v>33009644.899999999</v>
      </c>
      <c r="CM24" s="51">
        <v>37114843.329999998</v>
      </c>
      <c r="CN24" s="12"/>
    </row>
    <row r="25" spans="1:92" ht="30" x14ac:dyDescent="0.25">
      <c r="A25" s="11" t="s">
        <v>1168</v>
      </c>
      <c r="B25" s="10" t="s">
        <v>829</v>
      </c>
      <c r="C25" s="9">
        <v>2</v>
      </c>
      <c r="D25" s="9"/>
      <c r="E25" s="9"/>
      <c r="F25" s="9"/>
      <c r="G25" s="10"/>
      <c r="H25" s="10"/>
      <c r="I25" s="23">
        <v>0.30530000000000002</v>
      </c>
      <c r="J25" s="12" t="s">
        <v>903</v>
      </c>
      <c r="K25" s="9">
        <v>1</v>
      </c>
      <c r="L25" s="15">
        <v>4</v>
      </c>
      <c r="M25" s="16">
        <v>8369729.25</v>
      </c>
      <c r="N25" s="16">
        <v>837000.02</v>
      </c>
      <c r="O25" s="16">
        <f>M25-N25</f>
        <v>7532729.2300000004</v>
      </c>
      <c r="P25" s="16">
        <v>0</v>
      </c>
      <c r="Q25" s="15">
        <v>0</v>
      </c>
      <c r="R25" s="16">
        <v>0</v>
      </c>
      <c r="S25" s="16">
        <v>0</v>
      </c>
      <c r="T25" s="16">
        <v>0</v>
      </c>
      <c r="U25" s="16">
        <v>0</v>
      </c>
      <c r="V25" s="15">
        <v>0</v>
      </c>
      <c r="W25" s="16">
        <v>0</v>
      </c>
      <c r="X25" s="16">
        <v>0</v>
      </c>
      <c r="Y25" s="16">
        <v>0</v>
      </c>
      <c r="Z25" s="16">
        <v>0</v>
      </c>
      <c r="AA25" s="15">
        <v>0</v>
      </c>
      <c r="AB25" s="16">
        <v>0</v>
      </c>
      <c r="AC25" s="16">
        <v>0</v>
      </c>
      <c r="AD25" s="16">
        <v>0</v>
      </c>
      <c r="AE25" s="16">
        <v>0</v>
      </c>
      <c r="AF25" s="9">
        <v>2</v>
      </c>
      <c r="AG25" s="15"/>
      <c r="AH25" s="16"/>
      <c r="AI25" s="16"/>
      <c r="AJ25" s="15"/>
      <c r="AK25" s="16"/>
      <c r="AL25" s="16"/>
      <c r="AM25" s="15"/>
      <c r="AN25" s="16"/>
      <c r="AO25" s="16"/>
      <c r="AP25" s="15"/>
      <c r="AQ25" s="9">
        <v>2</v>
      </c>
      <c r="AR25" s="12" t="s">
        <v>374</v>
      </c>
      <c r="AS25" s="21"/>
      <c r="AT25" s="9">
        <v>2</v>
      </c>
      <c r="AU25" s="9">
        <v>2</v>
      </c>
      <c r="AV25" s="9">
        <v>1</v>
      </c>
      <c r="AW25" s="9">
        <v>2</v>
      </c>
      <c r="AX25" s="9">
        <v>2</v>
      </c>
      <c r="AY25" s="9">
        <v>2</v>
      </c>
      <c r="AZ25" s="9">
        <v>2</v>
      </c>
      <c r="BA25" s="12" t="s">
        <v>904</v>
      </c>
      <c r="BB25" s="9">
        <v>4</v>
      </c>
      <c r="BC25" s="9">
        <v>4</v>
      </c>
      <c r="BD25" s="9">
        <v>4</v>
      </c>
      <c r="BE25" s="9">
        <v>2</v>
      </c>
      <c r="BF25" s="9">
        <v>2</v>
      </c>
      <c r="BG25" s="9">
        <v>2</v>
      </c>
      <c r="BH25" s="9">
        <v>2</v>
      </c>
      <c r="BI25" s="9">
        <v>2</v>
      </c>
      <c r="BJ25" s="9"/>
      <c r="BK25" s="9"/>
      <c r="BL25" s="9"/>
      <c r="BM25" s="9"/>
      <c r="BN25" s="12" t="s">
        <v>382</v>
      </c>
      <c r="BO25" s="49">
        <v>0</v>
      </c>
      <c r="BP25" s="49">
        <v>0</v>
      </c>
      <c r="BQ25" s="49">
        <v>0</v>
      </c>
      <c r="BR25" s="9">
        <v>2</v>
      </c>
      <c r="BS25" s="9">
        <v>2</v>
      </c>
      <c r="BT25" s="9">
        <v>2</v>
      </c>
      <c r="BU25" s="9">
        <v>2</v>
      </c>
      <c r="BV25" s="9">
        <v>2</v>
      </c>
      <c r="BW25" s="9">
        <v>2</v>
      </c>
      <c r="BX25" s="12" t="s">
        <v>374</v>
      </c>
      <c r="BY25" s="51">
        <v>197.44</v>
      </c>
      <c r="BZ25" s="51">
        <v>926.5</v>
      </c>
      <c r="CA25" s="51">
        <v>0</v>
      </c>
      <c r="CB25" s="51">
        <v>30196.639999999999</v>
      </c>
      <c r="CC25" s="51">
        <v>46812.38</v>
      </c>
      <c r="CD25" s="51">
        <v>67859.240000000005</v>
      </c>
      <c r="CE25" s="51">
        <v>0</v>
      </c>
      <c r="CF25" s="51">
        <v>0</v>
      </c>
      <c r="CG25" s="51">
        <v>0</v>
      </c>
      <c r="CH25" s="51">
        <v>84613.59</v>
      </c>
      <c r="CI25" s="51">
        <v>162680</v>
      </c>
      <c r="CJ25" s="51">
        <v>144648.26999999999</v>
      </c>
      <c r="CK25" s="51">
        <v>35055359.079999998</v>
      </c>
      <c r="CL25" s="51">
        <v>36960894.920000002</v>
      </c>
      <c r="CM25" s="51">
        <v>38786993.009999998</v>
      </c>
      <c r="CN25" s="12" t="s">
        <v>905</v>
      </c>
    </row>
    <row r="26" spans="1:92" ht="5.25" customHeight="1" x14ac:dyDescent="0.25"/>
    <row r="27" spans="1:92" x14ac:dyDescent="0.25">
      <c r="A27" s="7" t="s">
        <v>2180</v>
      </c>
    </row>
    <row r="28" spans="1:92" ht="6" customHeight="1" x14ac:dyDescent="0.25"/>
  </sheetData>
  <autoFilter ref="A1:CN25" xr:uid="{64D24BF8-C3A9-428A-A33D-FA6EA672A244}"/>
  <conditionalFormatting sqref="AR2:AR25 BX2:CM25">
    <cfRule type="cellIs" dxfId="56" priority="4" operator="equal">
      <formula>"NA"</formula>
    </cfRule>
  </conditionalFormatting>
  <conditionalFormatting sqref="BA2:BA25">
    <cfRule type="cellIs" dxfId="55" priority="3" operator="equal">
      <formula>"NA"</formula>
    </cfRule>
  </conditionalFormatting>
  <conditionalFormatting sqref="BN2:BN25">
    <cfRule type="cellIs" dxfId="54" priority="2" operator="equal">
      <formula>"NA"</formula>
    </cfRule>
  </conditionalFormatting>
  <dataValidations count="1">
    <dataValidation type="whole" allowBlank="1" showInputMessage="1" showErrorMessage="1" sqref="Q2:Q25 V2:V25 AA2:AA25 L2:L25 AM2:AM25 AG2:AG25 AJ2:AJ25" xr:uid="{57A30C7E-78D2-4D42-BF44-4B791EA5A73B}">
      <formula1>0</formula1>
      <formula2>1000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Ingrese únicamente el código de la respuesta" prompt="1 Si_x000a_2 No" xr:uid="{65B55BE3-F505-4F67-9B9F-E141BFA542EA}">
          <x14:formula1>
            <xm:f>Varios!$C$2:$C$3</xm:f>
          </x14:formula1>
          <xm:sqref>E2:F7 C2:C7 BR2:BW7 BE2:BM7 AT2:AZ7 AQ2:AQ7</xm:sqref>
        </x14:dataValidation>
        <x14:dataValidation type="list" allowBlank="1" showInputMessage="1" showErrorMessage="1" error="Ingrese únicamente el código de la respuesta" prompt="1 Sin conocimiento_x000a_2 Poco conocimiento_x000a_3 Medio conocimiento_x000a_4 Total conocimiento" xr:uid="{6B63779B-A7F1-4BAD-87EF-FC52E9FBEC1B}">
          <x14:formula1>
            <xm:f>Varios!$O$2:$O$5</xm:f>
          </x14:formula1>
          <xm:sqref>BB2:BD7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35470-C8D5-4B70-8B50-26100C294B1D}">
  <dimension ref="A1:E147"/>
  <sheetViews>
    <sheetView showGridLines="0" zoomScale="90" zoomScaleNormal="90" workbookViewId="0">
      <pane xSplit="2" ySplit="1" topLeftCell="C138" activePane="bottomRight" state="frozen"/>
      <selection pane="topRight" activeCell="C1" sqref="C1"/>
      <selection pane="bottomLeft" activeCell="A4" sqref="A4"/>
      <selection pane="bottomRight" activeCell="A146" sqref="A146"/>
    </sheetView>
  </sheetViews>
  <sheetFormatPr baseColWidth="10" defaultColWidth="0" defaultRowHeight="15" zeroHeight="1" x14ac:dyDescent="0.25"/>
  <cols>
    <col min="1" max="1" width="11.42578125" style="3" customWidth="1"/>
    <col min="2" max="2" width="33.5703125" style="3" bestFit="1" customWidth="1"/>
    <col min="3" max="3" width="50.85546875" style="8" customWidth="1"/>
    <col min="4" max="5" width="20.42578125" style="37" bestFit="1" customWidth="1"/>
    <col min="6" max="16384" width="11.42578125" style="3" hidden="1"/>
  </cols>
  <sheetData>
    <row r="1" spans="1:5" s="4" customFormat="1" x14ac:dyDescent="0.25">
      <c r="A1" s="6" t="s">
        <v>1399</v>
      </c>
      <c r="B1" s="6" t="s">
        <v>1400</v>
      </c>
      <c r="C1" s="6" t="s">
        <v>1692</v>
      </c>
      <c r="D1" s="6" t="s">
        <v>1693</v>
      </c>
      <c r="E1" s="6" t="s">
        <v>1694</v>
      </c>
    </row>
    <row r="2" spans="1:5" x14ac:dyDescent="0.25">
      <c r="A2" s="11" t="s">
        <v>1034</v>
      </c>
      <c r="B2" s="10" t="s">
        <v>1035</v>
      </c>
      <c r="C2" s="12" t="s">
        <v>1076</v>
      </c>
      <c r="D2" s="35">
        <v>0</v>
      </c>
      <c r="E2" s="35">
        <v>1158025.5900000001</v>
      </c>
    </row>
    <row r="3" spans="1:5" ht="30" x14ac:dyDescent="0.25">
      <c r="A3" s="11" t="s">
        <v>1164</v>
      </c>
      <c r="B3" s="10" t="s">
        <v>810</v>
      </c>
      <c r="C3" s="12" t="s">
        <v>906</v>
      </c>
      <c r="D3" s="35">
        <v>2271861.27</v>
      </c>
      <c r="E3" s="35">
        <v>2271861.27</v>
      </c>
    </row>
    <row r="4" spans="1:5" x14ac:dyDescent="0.25">
      <c r="A4" s="11" t="s">
        <v>1164</v>
      </c>
      <c r="B4" s="10" t="s">
        <v>810</v>
      </c>
      <c r="C4" s="12" t="s">
        <v>907</v>
      </c>
      <c r="D4" s="35">
        <v>2202828.7000000002</v>
      </c>
      <c r="E4" s="35">
        <v>885815.16</v>
      </c>
    </row>
    <row r="5" spans="1:5" x14ac:dyDescent="0.25">
      <c r="A5" s="11" t="s">
        <v>1038</v>
      </c>
      <c r="B5" s="10" t="s">
        <v>1039</v>
      </c>
      <c r="C5" s="32" t="s">
        <v>1077</v>
      </c>
      <c r="D5" s="26">
        <v>0</v>
      </c>
      <c r="E5" s="26">
        <v>22717.88</v>
      </c>
    </row>
    <row r="6" spans="1:5" ht="30" x14ac:dyDescent="0.25">
      <c r="A6" s="11" t="s">
        <v>1038</v>
      </c>
      <c r="B6" s="10" t="s">
        <v>1039</v>
      </c>
      <c r="C6" s="32" t="s">
        <v>1078</v>
      </c>
      <c r="D6" s="26">
        <v>173288.14</v>
      </c>
      <c r="E6" s="26">
        <v>73127.600000000006</v>
      </c>
    </row>
    <row r="7" spans="1:5" x14ac:dyDescent="0.25">
      <c r="A7" s="11" t="s">
        <v>1038</v>
      </c>
      <c r="B7" s="10" t="s">
        <v>1039</v>
      </c>
      <c r="C7" s="32" t="s">
        <v>1079</v>
      </c>
      <c r="D7" s="26">
        <v>0</v>
      </c>
      <c r="E7" s="26">
        <v>10000</v>
      </c>
    </row>
    <row r="8" spans="1:5" x14ac:dyDescent="0.25">
      <c r="A8" s="11" t="s">
        <v>1038</v>
      </c>
      <c r="B8" s="10" t="s">
        <v>1039</v>
      </c>
      <c r="C8" s="32" t="s">
        <v>1080</v>
      </c>
      <c r="D8" s="26">
        <v>346827.14</v>
      </c>
      <c r="E8" s="26">
        <v>0</v>
      </c>
    </row>
    <row r="9" spans="1:5" x14ac:dyDescent="0.25">
      <c r="A9" s="11" t="s">
        <v>1038</v>
      </c>
      <c r="B9" s="10" t="s">
        <v>1039</v>
      </c>
      <c r="C9" s="32" t="s">
        <v>1081</v>
      </c>
      <c r="D9" s="26">
        <v>471504.14</v>
      </c>
      <c r="E9" s="26">
        <v>281647.05</v>
      </c>
    </row>
    <row r="10" spans="1:5" x14ac:dyDescent="0.25">
      <c r="A10" s="11" t="s">
        <v>1038</v>
      </c>
      <c r="B10" s="10" t="s">
        <v>1039</v>
      </c>
      <c r="C10" s="32" t="s">
        <v>1082</v>
      </c>
      <c r="D10" s="27">
        <v>200844.5</v>
      </c>
      <c r="E10" s="26">
        <v>180662.76</v>
      </c>
    </row>
    <row r="11" spans="1:5" x14ac:dyDescent="0.25">
      <c r="A11" s="11" t="s">
        <v>372</v>
      </c>
      <c r="B11" s="10" t="s">
        <v>373</v>
      </c>
      <c r="C11" s="12" t="s">
        <v>484</v>
      </c>
      <c r="D11" s="35">
        <v>586583.5</v>
      </c>
      <c r="E11" s="35">
        <v>650654.97</v>
      </c>
    </row>
    <row r="12" spans="1:5" x14ac:dyDescent="0.25">
      <c r="A12" s="11" t="s">
        <v>372</v>
      </c>
      <c r="B12" s="10" t="s">
        <v>373</v>
      </c>
      <c r="C12" s="12" t="s">
        <v>485</v>
      </c>
      <c r="D12" s="35">
        <v>287559.26</v>
      </c>
      <c r="E12" s="35">
        <v>489001.43</v>
      </c>
    </row>
    <row r="13" spans="1:5" x14ac:dyDescent="0.25">
      <c r="A13" s="11" t="s">
        <v>372</v>
      </c>
      <c r="B13" s="10" t="s">
        <v>373</v>
      </c>
      <c r="C13" s="12" t="s">
        <v>486</v>
      </c>
      <c r="D13" s="35">
        <v>0</v>
      </c>
      <c r="E13" s="35">
        <v>1690774.63</v>
      </c>
    </row>
    <row r="14" spans="1:5" ht="45" x14ac:dyDescent="0.25">
      <c r="A14" s="11" t="s">
        <v>626</v>
      </c>
      <c r="B14" s="10" t="s">
        <v>627</v>
      </c>
      <c r="C14" s="12" t="s">
        <v>1377</v>
      </c>
      <c r="D14" s="35">
        <v>761612.24</v>
      </c>
      <c r="E14" s="35">
        <v>318433.93</v>
      </c>
    </row>
    <row r="15" spans="1:5" x14ac:dyDescent="0.25">
      <c r="A15" s="11" t="s">
        <v>626</v>
      </c>
      <c r="B15" s="10" t="s">
        <v>627</v>
      </c>
      <c r="C15" s="12" t="s">
        <v>704</v>
      </c>
      <c r="D15" s="35">
        <v>0</v>
      </c>
      <c r="E15" s="35">
        <v>5737.5</v>
      </c>
    </row>
    <row r="16" spans="1:5" x14ac:dyDescent="0.25">
      <c r="A16" s="11" t="s">
        <v>626</v>
      </c>
      <c r="B16" s="10" t="s">
        <v>627</v>
      </c>
      <c r="C16" s="12" t="s">
        <v>705</v>
      </c>
      <c r="D16" s="35">
        <v>872006.55</v>
      </c>
      <c r="E16" s="35">
        <v>670819.19999999995</v>
      </c>
    </row>
    <row r="17" spans="1:5" ht="30" x14ac:dyDescent="0.25">
      <c r="A17" s="11" t="s">
        <v>626</v>
      </c>
      <c r="B17" s="10" t="s">
        <v>627</v>
      </c>
      <c r="C17" s="12" t="s">
        <v>706</v>
      </c>
      <c r="D17" s="35">
        <v>0</v>
      </c>
      <c r="E17" s="35">
        <v>300000</v>
      </c>
    </row>
    <row r="18" spans="1:5" x14ac:dyDescent="0.25">
      <c r="A18" s="11" t="s">
        <v>626</v>
      </c>
      <c r="B18" s="10" t="s">
        <v>627</v>
      </c>
      <c r="C18" s="12" t="s">
        <v>707</v>
      </c>
      <c r="D18" s="35">
        <v>1468150.15</v>
      </c>
      <c r="E18" s="35">
        <v>0</v>
      </c>
    </row>
    <row r="19" spans="1:5" x14ac:dyDescent="0.25">
      <c r="A19" s="11" t="s">
        <v>1301</v>
      </c>
      <c r="B19" s="10" t="s">
        <v>1302</v>
      </c>
      <c r="C19" s="12" t="s">
        <v>1320</v>
      </c>
      <c r="D19" s="35">
        <v>13273777.17</v>
      </c>
      <c r="E19" s="35">
        <v>2062410.24</v>
      </c>
    </row>
    <row r="20" spans="1:5" x14ac:dyDescent="0.25">
      <c r="A20" s="11" t="s">
        <v>1301</v>
      </c>
      <c r="B20" s="10" t="s">
        <v>1302</v>
      </c>
      <c r="C20" s="12" t="s">
        <v>1321</v>
      </c>
      <c r="D20" s="35">
        <v>3752</v>
      </c>
      <c r="E20" s="35">
        <v>1185.6500000000001</v>
      </c>
    </row>
    <row r="21" spans="1:5" x14ac:dyDescent="0.25">
      <c r="A21" s="11" t="s">
        <v>1301</v>
      </c>
      <c r="B21" s="10" t="s">
        <v>1302</v>
      </c>
      <c r="C21" s="12" t="s">
        <v>1322</v>
      </c>
      <c r="D21" s="35">
        <v>5000</v>
      </c>
      <c r="E21" s="35">
        <v>5000</v>
      </c>
    </row>
    <row r="22" spans="1:5" x14ac:dyDescent="0.25">
      <c r="A22" s="11" t="s">
        <v>1301</v>
      </c>
      <c r="B22" s="10" t="s">
        <v>1302</v>
      </c>
      <c r="C22" s="12" t="s">
        <v>1323</v>
      </c>
      <c r="D22" s="35">
        <v>18000</v>
      </c>
      <c r="E22" s="35">
        <v>20000</v>
      </c>
    </row>
    <row r="23" spans="1:5" x14ac:dyDescent="0.25">
      <c r="A23" s="11" t="s">
        <v>479</v>
      </c>
      <c r="B23" s="10" t="s">
        <v>480</v>
      </c>
      <c r="C23" s="12" t="s">
        <v>1226</v>
      </c>
      <c r="D23" s="29">
        <v>1289438.76</v>
      </c>
      <c r="E23" s="29">
        <v>2257913.27</v>
      </c>
    </row>
    <row r="24" spans="1:5" x14ac:dyDescent="0.25">
      <c r="A24" s="11" t="s">
        <v>479</v>
      </c>
      <c r="B24" s="10" t="s">
        <v>480</v>
      </c>
      <c r="C24" s="33" t="s">
        <v>1227</v>
      </c>
      <c r="D24" s="30">
        <v>1051028.93</v>
      </c>
      <c r="E24" s="30">
        <v>1952793.66</v>
      </c>
    </row>
    <row r="25" spans="1:5" x14ac:dyDescent="0.25">
      <c r="A25" s="11" t="s">
        <v>479</v>
      </c>
      <c r="B25" s="10" t="s">
        <v>480</v>
      </c>
      <c r="C25" s="33" t="s">
        <v>1228</v>
      </c>
      <c r="D25" s="30">
        <v>6617732.7999999998</v>
      </c>
      <c r="E25" s="30">
        <v>4302907.22</v>
      </c>
    </row>
    <row r="26" spans="1:5" x14ac:dyDescent="0.25">
      <c r="A26" s="11" t="s">
        <v>380</v>
      </c>
      <c r="B26" s="10" t="s">
        <v>381</v>
      </c>
      <c r="C26" s="12" t="s">
        <v>487</v>
      </c>
      <c r="D26" s="35">
        <v>3165097.73</v>
      </c>
      <c r="E26" s="35">
        <v>6706590.7800000003</v>
      </c>
    </row>
    <row r="27" spans="1:5" x14ac:dyDescent="0.25">
      <c r="A27" s="11" t="s">
        <v>380</v>
      </c>
      <c r="B27" s="10" t="s">
        <v>381</v>
      </c>
      <c r="C27" s="12" t="s">
        <v>488</v>
      </c>
      <c r="D27" s="35">
        <v>2468357.69</v>
      </c>
      <c r="E27" s="35">
        <v>4078284.42</v>
      </c>
    </row>
    <row r="28" spans="1:5" x14ac:dyDescent="0.25">
      <c r="A28" s="11" t="s">
        <v>380</v>
      </c>
      <c r="B28" s="10" t="s">
        <v>381</v>
      </c>
      <c r="C28" s="12" t="s">
        <v>489</v>
      </c>
      <c r="D28" s="35">
        <v>0</v>
      </c>
      <c r="E28" s="35">
        <v>53194.879999999997</v>
      </c>
    </row>
    <row r="29" spans="1:5" x14ac:dyDescent="0.25">
      <c r="A29" s="11" t="s">
        <v>1165</v>
      </c>
      <c r="B29" s="10" t="s">
        <v>813</v>
      </c>
      <c r="C29" s="12" t="s">
        <v>908</v>
      </c>
      <c r="D29" s="35">
        <v>44948.52</v>
      </c>
      <c r="E29" s="35">
        <v>33826.18</v>
      </c>
    </row>
    <row r="30" spans="1:5" x14ac:dyDescent="0.25">
      <c r="A30" s="11" t="s">
        <v>1165</v>
      </c>
      <c r="B30" s="10" t="s">
        <v>813</v>
      </c>
      <c r="C30" s="12" t="s">
        <v>909</v>
      </c>
      <c r="D30" s="35">
        <v>1638107.99</v>
      </c>
      <c r="E30" s="35">
        <v>1776906.62</v>
      </c>
    </row>
    <row r="31" spans="1:5" x14ac:dyDescent="0.25">
      <c r="A31" s="11" t="s">
        <v>1165</v>
      </c>
      <c r="B31" s="10" t="s">
        <v>813</v>
      </c>
      <c r="C31" s="12" t="s">
        <v>910</v>
      </c>
      <c r="D31" s="35">
        <v>487332.71</v>
      </c>
      <c r="E31" s="35">
        <v>241592.35</v>
      </c>
    </row>
    <row r="32" spans="1:5" x14ac:dyDescent="0.25">
      <c r="A32" s="11" t="s">
        <v>1165</v>
      </c>
      <c r="B32" s="10" t="s">
        <v>813</v>
      </c>
      <c r="C32" s="12" t="s">
        <v>269</v>
      </c>
      <c r="D32" s="35">
        <v>67257.2</v>
      </c>
      <c r="E32" s="35">
        <v>48169.440000000002</v>
      </c>
    </row>
    <row r="33" spans="1:5" x14ac:dyDescent="0.25">
      <c r="A33" s="11" t="s">
        <v>388</v>
      </c>
      <c r="B33" s="10" t="s">
        <v>389</v>
      </c>
      <c r="C33" s="12" t="s">
        <v>119</v>
      </c>
      <c r="D33" s="35">
        <v>63290.74</v>
      </c>
      <c r="E33" s="35">
        <v>155160.56</v>
      </c>
    </row>
    <row r="34" spans="1:5" x14ac:dyDescent="0.25">
      <c r="A34" s="11" t="s">
        <v>388</v>
      </c>
      <c r="B34" s="10" t="s">
        <v>389</v>
      </c>
      <c r="C34" s="12" t="s">
        <v>490</v>
      </c>
      <c r="D34" s="35">
        <v>0</v>
      </c>
      <c r="E34" s="35">
        <v>31470</v>
      </c>
    </row>
    <row r="35" spans="1:5" x14ac:dyDescent="0.25">
      <c r="A35" s="11" t="s">
        <v>388</v>
      </c>
      <c r="B35" s="10" t="s">
        <v>389</v>
      </c>
      <c r="C35" s="12" t="s">
        <v>115</v>
      </c>
      <c r="D35" s="35">
        <v>19792.22</v>
      </c>
      <c r="E35" s="35">
        <v>21732.58</v>
      </c>
    </row>
    <row r="36" spans="1:5" x14ac:dyDescent="0.25">
      <c r="A36" s="11" t="s">
        <v>388</v>
      </c>
      <c r="B36" s="10" t="s">
        <v>389</v>
      </c>
      <c r="C36" s="12" t="s">
        <v>116</v>
      </c>
      <c r="D36" s="35">
        <v>578711.57999999996</v>
      </c>
      <c r="E36" s="35">
        <v>530063.53</v>
      </c>
    </row>
    <row r="37" spans="1:5" x14ac:dyDescent="0.25">
      <c r="A37" s="11" t="s">
        <v>388</v>
      </c>
      <c r="B37" s="10" t="s">
        <v>389</v>
      </c>
      <c r="C37" s="12" t="s">
        <v>117</v>
      </c>
      <c r="D37" s="35">
        <v>26005.7</v>
      </c>
      <c r="E37" s="35">
        <v>27879.8</v>
      </c>
    </row>
    <row r="38" spans="1:5" x14ac:dyDescent="0.25">
      <c r="A38" s="11" t="s">
        <v>388</v>
      </c>
      <c r="B38" s="10" t="s">
        <v>389</v>
      </c>
      <c r="C38" s="12" t="s">
        <v>118</v>
      </c>
      <c r="D38" s="35">
        <v>214217.07</v>
      </c>
      <c r="E38" s="35">
        <v>98862.57</v>
      </c>
    </row>
    <row r="39" spans="1:5" x14ac:dyDescent="0.25">
      <c r="A39" s="11" t="s">
        <v>388</v>
      </c>
      <c r="B39" s="10" t="s">
        <v>389</v>
      </c>
      <c r="C39" s="12" t="s">
        <v>491</v>
      </c>
      <c r="D39" s="35">
        <v>215581.41</v>
      </c>
      <c r="E39" s="35">
        <v>731253.94</v>
      </c>
    </row>
    <row r="40" spans="1:5" x14ac:dyDescent="0.25">
      <c r="A40" s="11" t="s">
        <v>1171</v>
      </c>
      <c r="B40" s="10" t="s">
        <v>1172</v>
      </c>
      <c r="C40" s="12" t="s">
        <v>1229</v>
      </c>
      <c r="D40" s="36">
        <v>688562.01</v>
      </c>
      <c r="E40" s="36">
        <v>186543.89</v>
      </c>
    </row>
    <row r="41" spans="1:5" x14ac:dyDescent="0.25">
      <c r="A41" s="11" t="s">
        <v>1171</v>
      </c>
      <c r="B41" s="10" t="s">
        <v>1172</v>
      </c>
      <c r="C41" s="12" t="s">
        <v>1230</v>
      </c>
      <c r="D41" s="36">
        <v>4840441.2300000004</v>
      </c>
      <c r="E41" s="36">
        <v>7625664.9500000002</v>
      </c>
    </row>
    <row r="42" spans="1:5" x14ac:dyDescent="0.25">
      <c r="A42" s="11" t="s">
        <v>1166</v>
      </c>
      <c r="B42" s="10" t="s">
        <v>815</v>
      </c>
      <c r="C42" s="32" t="s">
        <v>43</v>
      </c>
      <c r="D42" s="26">
        <v>30253.63</v>
      </c>
      <c r="E42" s="26">
        <v>25624.52</v>
      </c>
    </row>
    <row r="43" spans="1:5" x14ac:dyDescent="0.25">
      <c r="A43" s="11" t="s">
        <v>1166</v>
      </c>
      <c r="B43" s="10" t="s">
        <v>815</v>
      </c>
      <c r="C43" s="32" t="s">
        <v>911</v>
      </c>
      <c r="D43" s="26">
        <v>37229.730000000003</v>
      </c>
      <c r="E43" s="26">
        <v>47957.99</v>
      </c>
    </row>
    <row r="44" spans="1:5" x14ac:dyDescent="0.25">
      <c r="A44" s="11" t="s">
        <v>1166</v>
      </c>
      <c r="B44" s="10" t="s">
        <v>815</v>
      </c>
      <c r="C44" s="32" t="s">
        <v>912</v>
      </c>
      <c r="D44" s="26">
        <v>21954.33</v>
      </c>
      <c r="E44" s="26">
        <v>71820.03</v>
      </c>
    </row>
    <row r="45" spans="1:5" x14ac:dyDescent="0.25">
      <c r="A45" s="11" t="s">
        <v>1166</v>
      </c>
      <c r="B45" s="10" t="s">
        <v>815</v>
      </c>
      <c r="C45" s="32" t="s">
        <v>913</v>
      </c>
      <c r="D45" s="26">
        <v>114105.2</v>
      </c>
      <c r="E45" s="26">
        <v>126623.05</v>
      </c>
    </row>
    <row r="46" spans="1:5" x14ac:dyDescent="0.25">
      <c r="A46" s="11" t="s">
        <v>7</v>
      </c>
      <c r="B46" s="10" t="s">
        <v>8</v>
      </c>
      <c r="C46" s="12" t="s">
        <v>260</v>
      </c>
      <c r="D46" s="35">
        <v>27713.74</v>
      </c>
      <c r="E46" s="35">
        <v>32000</v>
      </c>
    </row>
    <row r="47" spans="1:5" x14ac:dyDescent="0.25">
      <c r="A47" s="11" t="s">
        <v>7</v>
      </c>
      <c r="B47" s="10" t="s">
        <v>8</v>
      </c>
      <c r="C47" s="12" t="s">
        <v>261</v>
      </c>
      <c r="D47" s="35">
        <v>353380.46</v>
      </c>
      <c r="E47" s="35">
        <v>375300</v>
      </c>
    </row>
    <row r="48" spans="1:5" x14ac:dyDescent="0.25">
      <c r="A48" s="11" t="s">
        <v>7</v>
      </c>
      <c r="B48" s="10" t="s">
        <v>8</v>
      </c>
      <c r="C48" s="12" t="s">
        <v>262</v>
      </c>
      <c r="D48" s="35">
        <v>1899743.75</v>
      </c>
      <c r="E48" s="35">
        <v>3500000</v>
      </c>
    </row>
    <row r="49" spans="1:5" x14ac:dyDescent="0.25">
      <c r="A49" s="11" t="s">
        <v>7</v>
      </c>
      <c r="B49" s="10" t="s">
        <v>8</v>
      </c>
      <c r="C49" s="12" t="s">
        <v>263</v>
      </c>
      <c r="D49" s="35">
        <v>1950</v>
      </c>
      <c r="E49" s="35">
        <v>8000</v>
      </c>
    </row>
    <row r="50" spans="1:5" x14ac:dyDescent="0.25">
      <c r="A50" s="11" t="s">
        <v>7</v>
      </c>
      <c r="B50" s="10" t="s">
        <v>8</v>
      </c>
      <c r="C50" s="12" t="s">
        <v>264</v>
      </c>
      <c r="D50" s="35">
        <v>50350</v>
      </c>
      <c r="E50" s="35">
        <v>33530.25</v>
      </c>
    </row>
    <row r="51" spans="1:5" ht="30" x14ac:dyDescent="0.25">
      <c r="A51" s="11" t="s">
        <v>7</v>
      </c>
      <c r="B51" s="10" t="s">
        <v>8</v>
      </c>
      <c r="C51" s="12" t="s">
        <v>265</v>
      </c>
      <c r="D51" s="35">
        <v>13201153.529999999</v>
      </c>
      <c r="E51" s="35">
        <v>16031775.949999999</v>
      </c>
    </row>
    <row r="52" spans="1:5" ht="30" x14ac:dyDescent="0.25">
      <c r="A52" s="11" t="s">
        <v>7</v>
      </c>
      <c r="B52" s="10" t="s">
        <v>8</v>
      </c>
      <c r="C52" s="12" t="s">
        <v>266</v>
      </c>
      <c r="D52" s="35">
        <v>0</v>
      </c>
      <c r="E52" s="35">
        <v>87119.89</v>
      </c>
    </row>
    <row r="53" spans="1:5" ht="30" x14ac:dyDescent="0.25">
      <c r="A53" s="11" t="s">
        <v>7</v>
      </c>
      <c r="B53" s="10" t="s">
        <v>8</v>
      </c>
      <c r="C53" s="12" t="s">
        <v>267</v>
      </c>
      <c r="D53" s="35">
        <v>13700</v>
      </c>
      <c r="E53" s="35">
        <v>0</v>
      </c>
    </row>
    <row r="54" spans="1:5" ht="30" x14ac:dyDescent="0.25">
      <c r="A54" s="11" t="s">
        <v>7</v>
      </c>
      <c r="B54" s="10" t="s">
        <v>8</v>
      </c>
      <c r="C54" s="12" t="s">
        <v>268</v>
      </c>
      <c r="D54" s="35">
        <v>1090478.2</v>
      </c>
      <c r="E54" s="35">
        <v>934695.6</v>
      </c>
    </row>
    <row r="55" spans="1:5" x14ac:dyDescent="0.25">
      <c r="A55" s="11" t="s">
        <v>7</v>
      </c>
      <c r="B55" s="10" t="s">
        <v>8</v>
      </c>
      <c r="C55" s="12" t="s">
        <v>269</v>
      </c>
      <c r="D55" s="35">
        <v>86500</v>
      </c>
      <c r="E55" s="35">
        <v>212880.11</v>
      </c>
    </row>
    <row r="56" spans="1:5" x14ac:dyDescent="0.25">
      <c r="A56" s="11" t="s">
        <v>7</v>
      </c>
      <c r="B56" s="10" t="s">
        <v>8</v>
      </c>
      <c r="C56" s="12" t="s">
        <v>270</v>
      </c>
      <c r="D56" s="35">
        <v>159200</v>
      </c>
      <c r="E56" s="35">
        <v>260000</v>
      </c>
    </row>
    <row r="57" spans="1:5" ht="30" x14ac:dyDescent="0.25">
      <c r="A57" s="11" t="s">
        <v>7</v>
      </c>
      <c r="B57" s="10" t="s">
        <v>8</v>
      </c>
      <c r="C57" s="12" t="s">
        <v>271</v>
      </c>
      <c r="D57" s="35">
        <v>67246666.700000003</v>
      </c>
      <c r="E57" s="35">
        <v>80560093.549999997</v>
      </c>
    </row>
    <row r="58" spans="1:5" ht="30" x14ac:dyDescent="0.25">
      <c r="A58" s="11" t="s">
        <v>7</v>
      </c>
      <c r="B58" s="10" t="s">
        <v>8</v>
      </c>
      <c r="C58" s="12" t="s">
        <v>272</v>
      </c>
      <c r="D58" s="35">
        <v>3386427.86</v>
      </c>
      <c r="E58" s="35">
        <v>5630050.0300000003</v>
      </c>
    </row>
    <row r="59" spans="1:5" ht="30" x14ac:dyDescent="0.25">
      <c r="A59" s="11" t="s">
        <v>7</v>
      </c>
      <c r="B59" s="10" t="s">
        <v>8</v>
      </c>
      <c r="C59" s="12" t="s">
        <v>273</v>
      </c>
      <c r="D59" s="35">
        <v>8740079.4299999997</v>
      </c>
      <c r="E59" s="35">
        <v>8915968.0299999993</v>
      </c>
    </row>
    <row r="60" spans="1:5" x14ac:dyDescent="0.25">
      <c r="A60" s="11" t="s">
        <v>7</v>
      </c>
      <c r="B60" s="10" t="s">
        <v>8</v>
      </c>
      <c r="C60" s="12" t="s">
        <v>274</v>
      </c>
      <c r="D60" s="35">
        <v>5938641.3300000001</v>
      </c>
      <c r="E60" s="35">
        <v>6966117.21</v>
      </c>
    </row>
    <row r="61" spans="1:5" x14ac:dyDescent="0.25">
      <c r="A61" s="11" t="s">
        <v>7</v>
      </c>
      <c r="B61" s="10" t="s">
        <v>8</v>
      </c>
      <c r="C61" s="12" t="s">
        <v>275</v>
      </c>
      <c r="D61" s="35">
        <v>2292008.91</v>
      </c>
      <c r="E61" s="35">
        <v>11274633.800000001</v>
      </c>
    </row>
    <row r="62" spans="1:5" x14ac:dyDescent="0.25">
      <c r="A62" s="11" t="s">
        <v>7</v>
      </c>
      <c r="B62" s="10" t="s">
        <v>8</v>
      </c>
      <c r="C62" s="12" t="s">
        <v>276</v>
      </c>
      <c r="D62" s="35">
        <v>29268575.48</v>
      </c>
      <c r="E62" s="35">
        <v>38432608.079999998</v>
      </c>
    </row>
    <row r="63" spans="1:5" x14ac:dyDescent="0.25">
      <c r="A63" s="11" t="s">
        <v>1041</v>
      </c>
      <c r="B63" s="10" t="s">
        <v>1042</v>
      </c>
      <c r="C63" s="32" t="s">
        <v>43</v>
      </c>
      <c r="D63" s="26">
        <v>3719.24</v>
      </c>
      <c r="E63" s="26">
        <v>7793.77</v>
      </c>
    </row>
    <row r="64" spans="1:5" x14ac:dyDescent="0.25">
      <c r="A64" s="11" t="s">
        <v>1041</v>
      </c>
      <c r="B64" s="10" t="s">
        <v>1042</v>
      </c>
      <c r="C64" s="32" t="s">
        <v>1083</v>
      </c>
      <c r="D64" s="26">
        <v>54644.83</v>
      </c>
      <c r="E64" s="26">
        <v>96568.51</v>
      </c>
    </row>
    <row r="65" spans="1:5" ht="30" x14ac:dyDescent="0.25">
      <c r="A65" s="11" t="s">
        <v>1041</v>
      </c>
      <c r="B65" s="10" t="s">
        <v>1042</v>
      </c>
      <c r="C65" s="32" t="s">
        <v>1084</v>
      </c>
      <c r="D65" s="31">
        <v>1134</v>
      </c>
      <c r="E65" s="26">
        <v>1019</v>
      </c>
    </row>
    <row r="66" spans="1:5" x14ac:dyDescent="0.25">
      <c r="A66" s="11" t="s">
        <v>1041</v>
      </c>
      <c r="B66" s="10" t="s">
        <v>1042</v>
      </c>
      <c r="C66" s="32" t="s">
        <v>1085</v>
      </c>
      <c r="D66" s="31">
        <v>44.64</v>
      </c>
      <c r="E66" s="26">
        <v>0</v>
      </c>
    </row>
    <row r="67" spans="1:5" x14ac:dyDescent="0.25">
      <c r="A67" s="11" t="s">
        <v>1041</v>
      </c>
      <c r="B67" s="10" t="s">
        <v>1042</v>
      </c>
      <c r="C67" s="32" t="s">
        <v>1086</v>
      </c>
      <c r="D67" s="26">
        <v>3210</v>
      </c>
      <c r="E67" s="26">
        <v>1600</v>
      </c>
    </row>
    <row r="68" spans="1:5" x14ac:dyDescent="0.25">
      <c r="A68" s="11" t="s">
        <v>1041</v>
      </c>
      <c r="B68" s="10" t="s">
        <v>1042</v>
      </c>
      <c r="C68" s="32" t="s">
        <v>188</v>
      </c>
      <c r="D68" s="26">
        <v>4260.07</v>
      </c>
      <c r="E68" s="26">
        <v>11850.97</v>
      </c>
    </row>
    <row r="69" spans="1:5" x14ac:dyDescent="0.25">
      <c r="A69" s="11" t="s">
        <v>1041</v>
      </c>
      <c r="B69" s="10" t="s">
        <v>1042</v>
      </c>
      <c r="C69" s="32" t="s">
        <v>1087</v>
      </c>
      <c r="D69" s="26">
        <v>0</v>
      </c>
      <c r="E69" s="26">
        <v>145595.88</v>
      </c>
    </row>
    <row r="70" spans="1:5" x14ac:dyDescent="0.25">
      <c r="A70" s="11" t="s">
        <v>1041</v>
      </c>
      <c r="B70" s="10" t="s">
        <v>1042</v>
      </c>
      <c r="C70" s="32" t="s">
        <v>1088</v>
      </c>
      <c r="D70" s="26">
        <v>92808.35</v>
      </c>
      <c r="E70" s="26">
        <v>40493.89</v>
      </c>
    </row>
    <row r="71" spans="1:5" x14ac:dyDescent="0.25">
      <c r="A71" s="11" t="s">
        <v>1041</v>
      </c>
      <c r="B71" s="10" t="s">
        <v>1042</v>
      </c>
      <c r="C71" s="32" t="s">
        <v>1089</v>
      </c>
      <c r="D71" s="31">
        <v>189.32</v>
      </c>
      <c r="E71" s="26">
        <v>4742.8599999999997</v>
      </c>
    </row>
    <row r="72" spans="1:5" x14ac:dyDescent="0.25">
      <c r="A72" s="11" t="s">
        <v>1</v>
      </c>
      <c r="B72" s="10" t="s">
        <v>2</v>
      </c>
      <c r="C72" s="12" t="s">
        <v>115</v>
      </c>
      <c r="D72" s="35">
        <v>3253</v>
      </c>
      <c r="E72" s="35">
        <v>3737</v>
      </c>
    </row>
    <row r="73" spans="1:5" x14ac:dyDescent="0.25">
      <c r="A73" s="11" t="s">
        <v>1</v>
      </c>
      <c r="B73" s="10" t="s">
        <v>2</v>
      </c>
      <c r="C73" s="12" t="s">
        <v>335</v>
      </c>
      <c r="D73" s="35">
        <v>68451.75</v>
      </c>
      <c r="E73" s="35">
        <v>125314.03</v>
      </c>
    </row>
    <row r="74" spans="1:5" x14ac:dyDescent="0.25">
      <c r="A74" s="11" t="s">
        <v>1</v>
      </c>
      <c r="B74" s="10" t="s">
        <v>2</v>
      </c>
      <c r="C74" s="12" t="s">
        <v>117</v>
      </c>
      <c r="D74" s="35">
        <v>45797.02</v>
      </c>
      <c r="E74" s="35">
        <v>49061.25</v>
      </c>
    </row>
    <row r="75" spans="1:5" x14ac:dyDescent="0.25">
      <c r="A75" s="11" t="s">
        <v>1</v>
      </c>
      <c r="B75" s="10" t="s">
        <v>2</v>
      </c>
      <c r="C75" s="12" t="s">
        <v>118</v>
      </c>
      <c r="D75" s="35">
        <v>78764.09</v>
      </c>
      <c r="E75" s="35">
        <v>130822</v>
      </c>
    </row>
    <row r="76" spans="1:5" x14ac:dyDescent="0.25">
      <c r="A76" s="11" t="s">
        <v>1</v>
      </c>
      <c r="B76" s="10" t="s">
        <v>2</v>
      </c>
      <c r="C76" s="12" t="s">
        <v>119</v>
      </c>
      <c r="D76" s="35">
        <v>193040.67</v>
      </c>
      <c r="E76" s="35">
        <v>932405.43</v>
      </c>
    </row>
    <row r="77" spans="1:5" x14ac:dyDescent="0.25">
      <c r="A77" s="11" t="s">
        <v>1</v>
      </c>
      <c r="B77" s="10" t="s">
        <v>2</v>
      </c>
      <c r="C77" s="12" t="s">
        <v>336</v>
      </c>
      <c r="D77" s="35">
        <v>3106166.34</v>
      </c>
      <c r="E77" s="35">
        <v>0</v>
      </c>
    </row>
    <row r="78" spans="1:5" x14ac:dyDescent="0.25">
      <c r="A78" s="11" t="s">
        <v>1</v>
      </c>
      <c r="B78" s="10" t="s">
        <v>2</v>
      </c>
      <c r="C78" s="12" t="s">
        <v>123</v>
      </c>
      <c r="D78" s="35">
        <v>6778834.5300000003</v>
      </c>
      <c r="E78" s="35">
        <v>4105305.9</v>
      </c>
    </row>
    <row r="79" spans="1:5" x14ac:dyDescent="0.25">
      <c r="A79" s="11" t="s">
        <v>631</v>
      </c>
      <c r="B79" s="10" t="s">
        <v>632</v>
      </c>
      <c r="C79" s="12" t="s">
        <v>708</v>
      </c>
      <c r="D79" s="35">
        <v>873221.99</v>
      </c>
      <c r="E79" s="35">
        <v>816260.88</v>
      </c>
    </row>
    <row r="80" spans="1:5" x14ac:dyDescent="0.25">
      <c r="A80" s="11" t="s">
        <v>631</v>
      </c>
      <c r="B80" s="10" t="s">
        <v>632</v>
      </c>
      <c r="C80" s="12" t="s">
        <v>709</v>
      </c>
      <c r="D80" s="35">
        <v>1066135.79</v>
      </c>
      <c r="E80" s="35">
        <v>0</v>
      </c>
    </row>
    <row r="81" spans="1:5" x14ac:dyDescent="0.25">
      <c r="A81" s="11" t="s">
        <v>631</v>
      </c>
      <c r="B81" s="10" t="s">
        <v>632</v>
      </c>
      <c r="C81" s="12" t="s">
        <v>710</v>
      </c>
      <c r="D81" s="35">
        <v>7609216.9500000002</v>
      </c>
      <c r="E81" s="35">
        <v>5238076.18</v>
      </c>
    </row>
    <row r="82" spans="1:5" x14ac:dyDescent="0.25">
      <c r="A82" s="11" t="s">
        <v>631</v>
      </c>
      <c r="B82" s="10" t="s">
        <v>632</v>
      </c>
      <c r="C82" s="12" t="s">
        <v>711</v>
      </c>
      <c r="D82" s="35">
        <v>0</v>
      </c>
      <c r="E82" s="35">
        <v>1999323.7</v>
      </c>
    </row>
    <row r="83" spans="1:5" x14ac:dyDescent="0.25">
      <c r="A83" s="11" t="s">
        <v>631</v>
      </c>
      <c r="B83" s="10" t="s">
        <v>632</v>
      </c>
      <c r="C83" s="12" t="s">
        <v>712</v>
      </c>
      <c r="D83" s="35">
        <v>0</v>
      </c>
      <c r="E83" s="35">
        <v>500000</v>
      </c>
    </row>
    <row r="84" spans="1:5" x14ac:dyDescent="0.25">
      <c r="A84" s="11" t="s">
        <v>631</v>
      </c>
      <c r="B84" s="10" t="s">
        <v>632</v>
      </c>
      <c r="C84" s="12" t="s">
        <v>713</v>
      </c>
      <c r="D84" s="35">
        <v>0</v>
      </c>
      <c r="E84" s="35">
        <v>25000</v>
      </c>
    </row>
    <row r="85" spans="1:5" ht="30" x14ac:dyDescent="0.25">
      <c r="A85" s="11" t="s">
        <v>631</v>
      </c>
      <c r="B85" s="10" t="s">
        <v>632</v>
      </c>
      <c r="C85" s="12" t="s">
        <v>714</v>
      </c>
      <c r="D85" s="35">
        <v>0</v>
      </c>
      <c r="E85" s="35">
        <v>166000</v>
      </c>
    </row>
    <row r="86" spans="1:5" x14ac:dyDescent="0.25">
      <c r="A86" s="11" t="s">
        <v>3</v>
      </c>
      <c r="B86" s="10" t="s">
        <v>4</v>
      </c>
      <c r="C86" s="12" t="s">
        <v>115</v>
      </c>
      <c r="D86" s="35">
        <v>2736581.95</v>
      </c>
      <c r="E86" s="35">
        <v>3180559.83</v>
      </c>
    </row>
    <row r="87" spans="1:5" x14ac:dyDescent="0.25">
      <c r="A87" s="11" t="s">
        <v>3</v>
      </c>
      <c r="B87" s="10" t="s">
        <v>4</v>
      </c>
      <c r="C87" s="12" t="s">
        <v>116</v>
      </c>
      <c r="D87" s="35">
        <v>14350514.23</v>
      </c>
      <c r="E87" s="35">
        <v>24211410.190000001</v>
      </c>
    </row>
    <row r="88" spans="1:5" x14ac:dyDescent="0.25">
      <c r="A88" s="11" t="s">
        <v>3</v>
      </c>
      <c r="B88" s="10" t="s">
        <v>4</v>
      </c>
      <c r="C88" s="12" t="s">
        <v>117</v>
      </c>
      <c r="D88" s="35">
        <v>163320.18</v>
      </c>
      <c r="E88" s="35">
        <v>174723.34000000003</v>
      </c>
    </row>
    <row r="89" spans="1:5" x14ac:dyDescent="0.25">
      <c r="A89" s="11" t="s">
        <v>3</v>
      </c>
      <c r="B89" s="10" t="s">
        <v>4</v>
      </c>
      <c r="C89" s="12" t="s">
        <v>118</v>
      </c>
      <c r="D89" s="35">
        <v>131274.16999999998</v>
      </c>
      <c r="E89" s="35">
        <v>454279.55999999994</v>
      </c>
    </row>
    <row r="90" spans="1:5" x14ac:dyDescent="0.25">
      <c r="A90" s="11" t="s">
        <v>3</v>
      </c>
      <c r="B90" s="10" t="s">
        <v>4</v>
      </c>
      <c r="C90" s="12" t="s">
        <v>119</v>
      </c>
      <c r="D90" s="35">
        <v>940040.35</v>
      </c>
      <c r="E90" s="35">
        <v>164815.37</v>
      </c>
    </row>
    <row r="91" spans="1:5" x14ac:dyDescent="0.25">
      <c r="A91" s="11" t="s">
        <v>3</v>
      </c>
      <c r="B91" s="10" t="s">
        <v>4</v>
      </c>
      <c r="C91" s="12" t="s">
        <v>120</v>
      </c>
      <c r="D91" s="35">
        <v>3915.24</v>
      </c>
      <c r="E91" s="35">
        <v>1250000</v>
      </c>
    </row>
    <row r="92" spans="1:5" x14ac:dyDescent="0.25">
      <c r="A92" s="11" t="s">
        <v>3</v>
      </c>
      <c r="B92" s="10" t="s">
        <v>4</v>
      </c>
      <c r="C92" s="12" t="s">
        <v>121</v>
      </c>
      <c r="D92" s="35">
        <v>5871204.8000000007</v>
      </c>
      <c r="E92" s="35">
        <v>6124381.290000001</v>
      </c>
    </row>
    <row r="93" spans="1:5" x14ac:dyDescent="0.25">
      <c r="A93" s="11" t="s">
        <v>3</v>
      </c>
      <c r="B93" s="10" t="s">
        <v>4</v>
      </c>
      <c r="C93" s="12" t="s">
        <v>122</v>
      </c>
      <c r="D93" s="35">
        <v>19159202.91</v>
      </c>
      <c r="E93" s="35">
        <v>24114424.260000002</v>
      </c>
    </row>
    <row r="94" spans="1:5" x14ac:dyDescent="0.25">
      <c r="A94" s="11" t="s">
        <v>3</v>
      </c>
      <c r="B94" s="10" t="s">
        <v>4</v>
      </c>
      <c r="C94" s="12" t="s">
        <v>123</v>
      </c>
      <c r="D94" s="35">
        <v>2971212.73</v>
      </c>
      <c r="E94" s="35">
        <v>5210825.7700000005</v>
      </c>
    </row>
    <row r="95" spans="1:5" x14ac:dyDescent="0.25">
      <c r="A95" s="11" t="s">
        <v>634</v>
      </c>
      <c r="B95" s="10" t="s">
        <v>635</v>
      </c>
      <c r="C95" s="12" t="s">
        <v>715</v>
      </c>
      <c r="D95" s="35">
        <v>2472561.33</v>
      </c>
      <c r="E95" s="35">
        <v>4376377.8499999996</v>
      </c>
    </row>
    <row r="96" spans="1:5" x14ac:dyDescent="0.25">
      <c r="A96" s="11" t="s">
        <v>634</v>
      </c>
      <c r="B96" s="10" t="s">
        <v>635</v>
      </c>
      <c r="C96" s="12" t="s">
        <v>716</v>
      </c>
      <c r="D96" s="35">
        <v>22601766.84</v>
      </c>
      <c r="E96" s="35">
        <v>36310848.939999998</v>
      </c>
    </row>
    <row r="97" spans="1:5" ht="30" x14ac:dyDescent="0.25">
      <c r="A97" s="11" t="s">
        <v>1190</v>
      </c>
      <c r="B97" s="10" t="s">
        <v>1176</v>
      </c>
      <c r="C97" s="12" t="s">
        <v>1231</v>
      </c>
      <c r="D97" s="35">
        <v>24257076.25</v>
      </c>
      <c r="E97" s="35">
        <v>0</v>
      </c>
    </row>
    <row r="98" spans="1:5" ht="45" x14ac:dyDescent="0.25">
      <c r="A98" s="11" t="s">
        <v>1190</v>
      </c>
      <c r="B98" s="10" t="s">
        <v>1176</v>
      </c>
      <c r="C98" s="12" t="s">
        <v>1232</v>
      </c>
      <c r="D98" s="35">
        <v>0</v>
      </c>
      <c r="E98" s="35">
        <v>6336783.2000000002</v>
      </c>
    </row>
    <row r="99" spans="1:5" ht="45" x14ac:dyDescent="0.25">
      <c r="A99" s="11" t="s">
        <v>1190</v>
      </c>
      <c r="B99" s="10" t="s">
        <v>1176</v>
      </c>
      <c r="C99" s="12" t="s">
        <v>1233</v>
      </c>
      <c r="D99" s="35">
        <v>13884300</v>
      </c>
      <c r="E99" s="35">
        <v>0</v>
      </c>
    </row>
    <row r="100" spans="1:5" x14ac:dyDescent="0.25">
      <c r="A100" s="11" t="s">
        <v>1190</v>
      </c>
      <c r="B100" s="10" t="s">
        <v>1176</v>
      </c>
      <c r="C100" s="12" t="s">
        <v>1234</v>
      </c>
      <c r="D100" s="35">
        <v>28009.43</v>
      </c>
      <c r="E100" s="35">
        <v>0</v>
      </c>
    </row>
    <row r="101" spans="1:5" x14ac:dyDescent="0.25">
      <c r="A101" s="11" t="s">
        <v>1190</v>
      </c>
      <c r="B101" s="10" t="s">
        <v>1176</v>
      </c>
      <c r="C101" s="12" t="s">
        <v>1234</v>
      </c>
      <c r="D101" s="35">
        <v>0</v>
      </c>
      <c r="E101" s="35">
        <v>86580.07</v>
      </c>
    </row>
    <row r="102" spans="1:5" ht="30" x14ac:dyDescent="0.25">
      <c r="A102" s="11" t="s">
        <v>1190</v>
      </c>
      <c r="B102" s="10" t="s">
        <v>1176</v>
      </c>
      <c r="C102" s="12" t="s">
        <v>1235</v>
      </c>
      <c r="D102" s="35">
        <v>0</v>
      </c>
      <c r="E102" s="35">
        <v>43215.7</v>
      </c>
    </row>
    <row r="103" spans="1:5" x14ac:dyDescent="0.25">
      <c r="A103" s="11" t="s">
        <v>1167</v>
      </c>
      <c r="B103" s="10" t="s">
        <v>817</v>
      </c>
      <c r="C103" s="12" t="s">
        <v>364</v>
      </c>
      <c r="D103" s="35">
        <v>0</v>
      </c>
      <c r="E103" s="35">
        <v>0</v>
      </c>
    </row>
    <row r="104" spans="1:5" ht="45" x14ac:dyDescent="0.25">
      <c r="A104" s="11" t="s">
        <v>394</v>
      </c>
      <c r="B104" s="10" t="s">
        <v>395</v>
      </c>
      <c r="C104" s="12" t="s">
        <v>492</v>
      </c>
      <c r="D104" s="35">
        <v>1932062.15</v>
      </c>
      <c r="E104" s="35">
        <v>0</v>
      </c>
    </row>
    <row r="105" spans="1:5" ht="60" x14ac:dyDescent="0.25">
      <c r="A105" s="11" t="s">
        <v>394</v>
      </c>
      <c r="B105" s="10" t="s">
        <v>395</v>
      </c>
      <c r="C105" s="12" t="s">
        <v>493</v>
      </c>
      <c r="D105" s="35">
        <v>1932062.15</v>
      </c>
      <c r="E105" s="35">
        <v>0</v>
      </c>
    </row>
    <row r="106" spans="1:5" ht="90" x14ac:dyDescent="0.25">
      <c r="A106" s="11" t="s">
        <v>394</v>
      </c>
      <c r="B106" s="10" t="s">
        <v>395</v>
      </c>
      <c r="C106" s="12" t="s">
        <v>494</v>
      </c>
      <c r="D106" s="35">
        <v>0</v>
      </c>
      <c r="E106" s="35">
        <v>2488302.46</v>
      </c>
    </row>
    <row r="107" spans="1:5" ht="45" x14ac:dyDescent="0.25">
      <c r="A107" s="11" t="s">
        <v>394</v>
      </c>
      <c r="B107" s="10" t="s">
        <v>395</v>
      </c>
      <c r="C107" s="12" t="s">
        <v>495</v>
      </c>
      <c r="D107" s="35">
        <v>0</v>
      </c>
      <c r="E107" s="35">
        <v>328611.96000000002</v>
      </c>
    </row>
    <row r="108" spans="1:5" x14ac:dyDescent="0.25">
      <c r="A108" s="11" t="s">
        <v>5</v>
      </c>
      <c r="B108" s="10" t="s">
        <v>6</v>
      </c>
      <c r="C108" s="12" t="s">
        <v>43</v>
      </c>
      <c r="D108" s="35">
        <v>38262.81</v>
      </c>
      <c r="E108" s="35">
        <v>48615.15</v>
      </c>
    </row>
    <row r="109" spans="1:5" x14ac:dyDescent="0.25">
      <c r="A109" s="11" t="s">
        <v>5</v>
      </c>
      <c r="B109" s="10" t="s">
        <v>6</v>
      </c>
      <c r="C109" s="12" t="s">
        <v>44</v>
      </c>
      <c r="D109" s="35">
        <v>85</v>
      </c>
      <c r="E109" s="35">
        <v>43.2</v>
      </c>
    </row>
    <row r="110" spans="1:5" x14ac:dyDescent="0.25">
      <c r="A110" s="11" t="s">
        <v>5</v>
      </c>
      <c r="B110" s="10" t="s">
        <v>6</v>
      </c>
      <c r="C110" s="12" t="s">
        <v>45</v>
      </c>
      <c r="D110" s="35">
        <v>8.5</v>
      </c>
      <c r="E110" s="35">
        <v>3</v>
      </c>
    </row>
    <row r="111" spans="1:5" x14ac:dyDescent="0.25">
      <c r="A111" s="11" t="s">
        <v>5</v>
      </c>
      <c r="B111" s="10" t="s">
        <v>6</v>
      </c>
      <c r="C111" s="12" t="s">
        <v>46</v>
      </c>
      <c r="D111" s="35">
        <v>6918.93</v>
      </c>
      <c r="E111" s="35">
        <v>78114.13</v>
      </c>
    </row>
    <row r="112" spans="1:5" x14ac:dyDescent="0.25">
      <c r="A112" s="11" t="s">
        <v>5</v>
      </c>
      <c r="B112" s="10" t="s">
        <v>6</v>
      </c>
      <c r="C112" s="12" t="s">
        <v>47</v>
      </c>
      <c r="D112" s="35">
        <v>411233.99</v>
      </c>
      <c r="E112" s="35">
        <v>276614.39</v>
      </c>
    </row>
    <row r="113" spans="1:5" ht="30" x14ac:dyDescent="0.25">
      <c r="A113" s="11" t="s">
        <v>5</v>
      </c>
      <c r="B113" s="10" t="s">
        <v>6</v>
      </c>
      <c r="C113" s="12" t="s">
        <v>48</v>
      </c>
      <c r="D113" s="35">
        <v>3556683.39</v>
      </c>
      <c r="E113" s="35">
        <v>4380644.1500000004</v>
      </c>
    </row>
    <row r="114" spans="1:5" x14ac:dyDescent="0.25">
      <c r="A114" s="11" t="s">
        <v>5</v>
      </c>
      <c r="B114" s="10" t="s">
        <v>6</v>
      </c>
      <c r="C114" s="12" t="s">
        <v>49</v>
      </c>
      <c r="D114" s="35">
        <v>0</v>
      </c>
      <c r="E114" s="35">
        <v>25000</v>
      </c>
    </row>
    <row r="115" spans="1:5" x14ac:dyDescent="0.25">
      <c r="A115" s="11" t="s">
        <v>5</v>
      </c>
      <c r="B115" s="10" t="s">
        <v>6</v>
      </c>
      <c r="C115" s="12" t="s">
        <v>50</v>
      </c>
      <c r="D115" s="35">
        <v>59017</v>
      </c>
      <c r="E115" s="35">
        <v>122717.23</v>
      </c>
    </row>
    <row r="116" spans="1:5" ht="30" x14ac:dyDescent="0.25">
      <c r="A116" s="11" t="s">
        <v>5</v>
      </c>
      <c r="B116" s="10" t="s">
        <v>6</v>
      </c>
      <c r="C116" s="12" t="s">
        <v>51</v>
      </c>
      <c r="D116" s="35">
        <v>550079.63</v>
      </c>
      <c r="E116" s="35">
        <v>217206.74</v>
      </c>
    </row>
    <row r="117" spans="1:5" x14ac:dyDescent="0.25">
      <c r="A117" s="11" t="s">
        <v>5</v>
      </c>
      <c r="B117" s="10" t="s">
        <v>6</v>
      </c>
      <c r="C117" s="12" t="s">
        <v>52</v>
      </c>
      <c r="D117" s="35">
        <v>0</v>
      </c>
      <c r="E117" s="35">
        <v>517600.38</v>
      </c>
    </row>
    <row r="118" spans="1:5" x14ac:dyDescent="0.25">
      <c r="A118" s="11" t="s">
        <v>5</v>
      </c>
      <c r="B118" s="10" t="s">
        <v>6</v>
      </c>
      <c r="C118" s="12" t="s">
        <v>53</v>
      </c>
      <c r="D118" s="35">
        <v>0</v>
      </c>
      <c r="E118" s="35">
        <v>1196402.6399999999</v>
      </c>
    </row>
    <row r="119" spans="1:5" ht="30" x14ac:dyDescent="0.25">
      <c r="A119" s="11" t="s">
        <v>5</v>
      </c>
      <c r="B119" s="10" t="s">
        <v>6</v>
      </c>
      <c r="C119" s="12" t="s">
        <v>54</v>
      </c>
      <c r="D119" s="35">
        <v>148779</v>
      </c>
      <c r="E119" s="35">
        <v>0</v>
      </c>
    </row>
    <row r="120" spans="1:5" ht="30" x14ac:dyDescent="0.25">
      <c r="A120" s="11" t="s">
        <v>5</v>
      </c>
      <c r="B120" s="10" t="s">
        <v>6</v>
      </c>
      <c r="C120" s="12" t="s">
        <v>55</v>
      </c>
      <c r="D120" s="35">
        <v>240896.11</v>
      </c>
      <c r="E120" s="35">
        <v>0</v>
      </c>
    </row>
    <row r="121" spans="1:5" x14ac:dyDescent="0.25">
      <c r="A121" s="11" t="s">
        <v>5</v>
      </c>
      <c r="B121" s="10" t="s">
        <v>6</v>
      </c>
      <c r="C121" s="12" t="s">
        <v>56</v>
      </c>
      <c r="D121" s="35">
        <v>1604642</v>
      </c>
      <c r="E121" s="35">
        <v>0</v>
      </c>
    </row>
    <row r="122" spans="1:5" x14ac:dyDescent="0.25">
      <c r="A122" s="11" t="s">
        <v>5</v>
      </c>
      <c r="B122" s="10" t="s">
        <v>6</v>
      </c>
      <c r="C122" s="12" t="s">
        <v>57</v>
      </c>
      <c r="D122" s="35">
        <v>3243385.21</v>
      </c>
      <c r="E122" s="35">
        <v>0</v>
      </c>
    </row>
    <row r="123" spans="1:5" x14ac:dyDescent="0.25">
      <c r="A123" s="11" t="s">
        <v>5</v>
      </c>
      <c r="B123" s="10" t="s">
        <v>6</v>
      </c>
      <c r="C123" s="12" t="s">
        <v>58</v>
      </c>
      <c r="D123" s="35">
        <v>8120629.75</v>
      </c>
      <c r="E123" s="35">
        <v>4450795.95</v>
      </c>
    </row>
    <row r="124" spans="1:5" ht="45" x14ac:dyDescent="0.25">
      <c r="A124" s="11" t="s">
        <v>5</v>
      </c>
      <c r="B124" s="10" t="s">
        <v>6</v>
      </c>
      <c r="C124" s="12" t="s">
        <v>59</v>
      </c>
      <c r="D124" s="35">
        <v>2835502.52</v>
      </c>
      <c r="E124" s="35">
        <v>575257.57999999996</v>
      </c>
    </row>
    <row r="125" spans="1:5" ht="45" x14ac:dyDescent="0.25">
      <c r="A125" s="11" t="s">
        <v>5</v>
      </c>
      <c r="B125" s="10" t="s">
        <v>6</v>
      </c>
      <c r="C125" s="12" t="s">
        <v>60</v>
      </c>
      <c r="D125" s="35">
        <v>1168595.42</v>
      </c>
      <c r="E125" s="35">
        <v>1651209.25</v>
      </c>
    </row>
    <row r="126" spans="1:5" x14ac:dyDescent="0.25">
      <c r="A126" s="11" t="s">
        <v>9</v>
      </c>
      <c r="B126" s="10" t="s">
        <v>10</v>
      </c>
      <c r="C126" s="12" t="s">
        <v>181</v>
      </c>
      <c r="D126" s="35">
        <v>8211300.7800000003</v>
      </c>
      <c r="E126" s="35">
        <v>8014870.5800000001</v>
      </c>
    </row>
    <row r="127" spans="1:5" x14ac:dyDescent="0.25">
      <c r="A127" s="11" t="s">
        <v>9</v>
      </c>
      <c r="B127" s="10" t="s">
        <v>10</v>
      </c>
      <c r="C127" s="12" t="s">
        <v>182</v>
      </c>
      <c r="D127" s="35">
        <v>1636.68</v>
      </c>
      <c r="E127" s="35">
        <v>3459.49</v>
      </c>
    </row>
    <row r="128" spans="1:5" x14ac:dyDescent="0.25">
      <c r="A128" s="11" t="s">
        <v>9</v>
      </c>
      <c r="B128" s="10" t="s">
        <v>10</v>
      </c>
      <c r="C128" s="12" t="s">
        <v>183</v>
      </c>
      <c r="D128" s="35">
        <v>7991329.6299999999</v>
      </c>
      <c r="E128" s="35">
        <v>7801296.9500000002</v>
      </c>
    </row>
    <row r="129" spans="1:5" x14ac:dyDescent="0.25">
      <c r="A129" s="11" t="s">
        <v>9</v>
      </c>
      <c r="B129" s="10" t="s">
        <v>10</v>
      </c>
      <c r="C129" s="12" t="s">
        <v>184</v>
      </c>
      <c r="D129" s="35">
        <v>66</v>
      </c>
      <c r="E129" s="35">
        <v>0</v>
      </c>
    </row>
    <row r="130" spans="1:5" x14ac:dyDescent="0.25">
      <c r="A130" s="11" t="s">
        <v>9</v>
      </c>
      <c r="B130" s="10" t="s">
        <v>10</v>
      </c>
      <c r="C130" s="12" t="s">
        <v>185</v>
      </c>
      <c r="D130" s="35">
        <v>0</v>
      </c>
      <c r="E130" s="35">
        <v>1914</v>
      </c>
    </row>
    <row r="131" spans="1:5" x14ac:dyDescent="0.25">
      <c r="A131" s="11" t="s">
        <v>9</v>
      </c>
      <c r="B131" s="10" t="s">
        <v>10</v>
      </c>
      <c r="C131" s="12" t="s">
        <v>186</v>
      </c>
      <c r="D131" s="35">
        <v>112163.96</v>
      </c>
      <c r="E131" s="35">
        <v>84208.34</v>
      </c>
    </row>
    <row r="132" spans="1:5" x14ac:dyDescent="0.25">
      <c r="A132" s="11" t="s">
        <v>9</v>
      </c>
      <c r="B132" s="10" t="s">
        <v>10</v>
      </c>
      <c r="C132" s="12" t="s">
        <v>45</v>
      </c>
      <c r="D132" s="35">
        <v>0</v>
      </c>
      <c r="E132" s="35">
        <v>4</v>
      </c>
    </row>
    <row r="133" spans="1:5" x14ac:dyDescent="0.25">
      <c r="A133" s="11" t="s">
        <v>9</v>
      </c>
      <c r="B133" s="10" t="s">
        <v>10</v>
      </c>
      <c r="C133" s="12" t="s">
        <v>187</v>
      </c>
      <c r="D133" s="35">
        <v>2973.8</v>
      </c>
      <c r="E133" s="35">
        <v>1481.65</v>
      </c>
    </row>
    <row r="134" spans="1:5" x14ac:dyDescent="0.25">
      <c r="A134" s="11" t="s">
        <v>9</v>
      </c>
      <c r="B134" s="10" t="s">
        <v>10</v>
      </c>
      <c r="C134" s="12" t="s">
        <v>188</v>
      </c>
      <c r="D134" s="35">
        <v>10776.7</v>
      </c>
      <c r="E134" s="35">
        <v>48992.31</v>
      </c>
    </row>
    <row r="135" spans="1:5" x14ac:dyDescent="0.25">
      <c r="A135" s="11" t="s">
        <v>9</v>
      </c>
      <c r="B135" s="10" t="s">
        <v>10</v>
      </c>
      <c r="C135" s="12" t="s">
        <v>189</v>
      </c>
      <c r="D135" s="35">
        <v>32330.98</v>
      </c>
      <c r="E135" s="35">
        <v>17563.87</v>
      </c>
    </row>
    <row r="136" spans="1:5" x14ac:dyDescent="0.25">
      <c r="A136" s="11" t="s">
        <v>9</v>
      </c>
      <c r="B136" s="10" t="s">
        <v>10</v>
      </c>
      <c r="C136" s="12" t="s">
        <v>47</v>
      </c>
      <c r="D136" s="35">
        <v>60023.03</v>
      </c>
      <c r="E136" s="35">
        <v>55949.97</v>
      </c>
    </row>
    <row r="137" spans="1:5" x14ac:dyDescent="0.25">
      <c r="A137" s="11" t="s">
        <v>9</v>
      </c>
      <c r="B137" s="10" t="s">
        <v>10</v>
      </c>
      <c r="C137" s="12" t="s">
        <v>190</v>
      </c>
      <c r="D137" s="35">
        <v>1902283.7</v>
      </c>
      <c r="E137" s="35">
        <v>3036080.92</v>
      </c>
    </row>
    <row r="138" spans="1:5" ht="30" x14ac:dyDescent="0.25">
      <c r="A138" s="11" t="s">
        <v>9</v>
      </c>
      <c r="B138" s="10" t="s">
        <v>10</v>
      </c>
      <c r="C138" s="12" t="s">
        <v>191</v>
      </c>
      <c r="D138" s="35">
        <v>892724.15</v>
      </c>
      <c r="E138" s="35">
        <v>1962951.26</v>
      </c>
    </row>
    <row r="139" spans="1:5" ht="30" x14ac:dyDescent="0.25">
      <c r="A139" s="11" t="s">
        <v>9</v>
      </c>
      <c r="B139" s="10" t="s">
        <v>10</v>
      </c>
      <c r="C139" s="12" t="s">
        <v>192</v>
      </c>
      <c r="D139" s="35">
        <v>87994</v>
      </c>
      <c r="E139" s="35">
        <v>0</v>
      </c>
    </row>
    <row r="140" spans="1:5" ht="30" x14ac:dyDescent="0.25">
      <c r="A140" s="11" t="s">
        <v>9</v>
      </c>
      <c r="B140" s="10" t="s">
        <v>10</v>
      </c>
      <c r="C140" s="12" t="s">
        <v>193</v>
      </c>
      <c r="D140" s="35">
        <v>0</v>
      </c>
      <c r="E140" s="35">
        <v>27300</v>
      </c>
    </row>
    <row r="141" spans="1:5" x14ac:dyDescent="0.25">
      <c r="A141" s="11" t="s">
        <v>1168</v>
      </c>
      <c r="B141" s="10" t="s">
        <v>829</v>
      </c>
      <c r="C141" s="34" t="s">
        <v>23</v>
      </c>
      <c r="D141" s="28">
        <v>110000</v>
      </c>
      <c r="E141" s="28">
        <v>110000</v>
      </c>
    </row>
    <row r="142" spans="1:5" ht="30" x14ac:dyDescent="0.25">
      <c r="A142" s="11" t="s">
        <v>1168</v>
      </c>
      <c r="B142" s="10" t="s">
        <v>829</v>
      </c>
      <c r="C142" s="34" t="s">
        <v>914</v>
      </c>
      <c r="D142" s="28">
        <v>112706.76</v>
      </c>
      <c r="E142" s="28">
        <v>89653.119999999995</v>
      </c>
    </row>
    <row r="143" spans="1:5" x14ac:dyDescent="0.25">
      <c r="A143" s="11" t="s">
        <v>1168</v>
      </c>
      <c r="B143" s="10" t="s">
        <v>829</v>
      </c>
      <c r="C143" s="34" t="s">
        <v>119</v>
      </c>
      <c r="D143" s="28">
        <v>133406.63</v>
      </c>
      <c r="E143" s="28">
        <v>121406.63</v>
      </c>
    </row>
    <row r="144" spans="1:5" x14ac:dyDescent="0.25">
      <c r="A144" s="11" t="s">
        <v>1168</v>
      </c>
      <c r="B144" s="10" t="s">
        <v>829</v>
      </c>
      <c r="C144" s="34" t="s">
        <v>915</v>
      </c>
      <c r="D144" s="28">
        <v>9242278.5500000007</v>
      </c>
      <c r="E144" s="28">
        <v>8369729.25</v>
      </c>
    </row>
    <row r="145" spans="1:1" ht="5.25" customHeight="1" x14ac:dyDescent="0.25"/>
    <row r="146" spans="1:1" x14ac:dyDescent="0.25">
      <c r="A146" s="7" t="s">
        <v>2180</v>
      </c>
    </row>
    <row r="147" spans="1:1" ht="6.75" customHeight="1"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EAEC1-4279-49DF-AE11-71942FC48C88}">
  <dimension ref="A1:QM28"/>
  <sheetViews>
    <sheetView showGridLines="0" zoomScale="90" zoomScaleNormal="90" workbookViewId="0">
      <pane xSplit="2" ySplit="1" topLeftCell="C23" activePane="bottomRight" state="frozen"/>
      <selection pane="topRight" activeCell="C1" sqref="C1"/>
      <selection pane="bottomLeft" activeCell="A4" sqref="A4"/>
      <selection pane="bottomRight" activeCell="A27" sqref="A27"/>
    </sheetView>
  </sheetViews>
  <sheetFormatPr baseColWidth="10" defaultColWidth="0" defaultRowHeight="15" zeroHeight="1" x14ac:dyDescent="0.25"/>
  <cols>
    <col min="1" max="1" width="9.28515625" style="3" bestFit="1" customWidth="1"/>
    <col min="2" max="2" width="33.5703125" style="3" bestFit="1" customWidth="1"/>
    <col min="3" max="3" width="14.28515625" style="3" bestFit="1" customWidth="1"/>
    <col min="4" max="4" width="40.5703125" style="3" bestFit="1" customWidth="1"/>
    <col min="5" max="5" width="14.28515625" style="3" bestFit="1" customWidth="1"/>
    <col min="6" max="6" width="16.28515625" style="3" bestFit="1" customWidth="1"/>
    <col min="7" max="7" width="34.28515625" style="3" bestFit="1" customWidth="1"/>
    <col min="8" max="8" width="14.42578125" style="3" bestFit="1" customWidth="1"/>
    <col min="9" max="9" width="40.7109375" style="3" customWidth="1"/>
    <col min="10" max="10" width="14.42578125" style="3" bestFit="1" customWidth="1"/>
    <col min="11" max="11" width="16.42578125" style="3" bestFit="1" customWidth="1"/>
    <col min="12" max="12" width="40.5703125" style="3" bestFit="1" customWidth="1"/>
    <col min="13" max="13" width="14.140625" style="3" bestFit="1" customWidth="1"/>
    <col min="14" max="14" width="40.7109375" style="3" customWidth="1"/>
    <col min="15" max="15" width="14.140625" style="3" bestFit="1" customWidth="1"/>
    <col min="16" max="16" width="16.140625" style="3" bestFit="1" customWidth="1"/>
    <col min="17" max="17" width="40.28515625" style="3" bestFit="1" customWidth="1"/>
    <col min="18" max="18" width="14.42578125" style="3" bestFit="1" customWidth="1"/>
    <col min="19" max="19" width="40.5703125" style="3" bestFit="1" customWidth="1"/>
    <col min="20" max="20" width="14.42578125" style="3" bestFit="1" customWidth="1"/>
    <col min="21" max="21" width="16.42578125" style="3" bestFit="1" customWidth="1"/>
    <col min="22" max="22" width="37.28515625" style="3" bestFit="1" customWidth="1"/>
    <col min="23" max="23" width="14.42578125" style="3" bestFit="1" customWidth="1"/>
    <col min="24" max="24" width="40.7109375" style="3" customWidth="1"/>
    <col min="25" max="25" width="14.42578125" style="3" bestFit="1" customWidth="1"/>
    <col min="26" max="26" width="16.42578125" style="3" bestFit="1" customWidth="1"/>
    <col min="27" max="27" width="40.28515625" style="3" bestFit="1" customWidth="1"/>
    <col min="28" max="28" width="14" style="3" bestFit="1" customWidth="1"/>
    <col min="29" max="29" width="85" style="3" bestFit="1" customWidth="1"/>
    <col min="30" max="30" width="14" style="3" bestFit="1" customWidth="1"/>
    <col min="31" max="31" width="16" style="3" bestFit="1" customWidth="1"/>
    <col min="32" max="32" width="39.7109375" style="3" bestFit="1" customWidth="1"/>
    <col min="33" max="33" width="14.28515625" style="3" bestFit="1" customWidth="1"/>
    <col min="34" max="34" width="40.7109375" style="3" customWidth="1"/>
    <col min="35" max="35" width="14.28515625" style="3" bestFit="1" customWidth="1"/>
    <col min="36" max="36" width="16.28515625" style="3" bestFit="1" customWidth="1"/>
    <col min="37" max="37" width="39.140625" style="3" bestFit="1" customWidth="1"/>
    <col min="38" max="38" width="14.42578125" style="3" bestFit="1" customWidth="1"/>
    <col min="39" max="39" width="40.7109375" style="3" customWidth="1"/>
    <col min="40" max="40" width="14.42578125" style="3" bestFit="1" customWidth="1"/>
    <col min="41" max="41" width="16.42578125" style="3" bestFit="1" customWidth="1"/>
    <col min="42" max="42" width="37.140625" style="3" bestFit="1" customWidth="1"/>
    <col min="43" max="43" width="13.85546875" style="3" bestFit="1" customWidth="1"/>
    <col min="44" max="44" width="40.5703125" style="3" bestFit="1" customWidth="1"/>
    <col min="45" max="45" width="13.85546875" style="3" bestFit="1" customWidth="1"/>
    <col min="46" max="46" width="15.85546875" style="3" bestFit="1" customWidth="1"/>
    <col min="47" max="47" width="37.140625" style="3" bestFit="1" customWidth="1"/>
    <col min="48" max="48" width="13.85546875" style="3" bestFit="1" customWidth="1"/>
    <col min="49" max="49" width="40.7109375" style="3" customWidth="1"/>
    <col min="50" max="50" width="13.85546875" style="3" bestFit="1" customWidth="1"/>
    <col min="51" max="51" width="15.85546875" style="3" bestFit="1" customWidth="1"/>
    <col min="52" max="52" width="37.42578125" style="3" bestFit="1" customWidth="1"/>
    <col min="53" max="53" width="14.28515625" style="3" bestFit="1" customWidth="1"/>
    <col min="54" max="54" width="39" style="3" bestFit="1" customWidth="1"/>
    <col min="55" max="55" width="14.28515625" style="3" bestFit="1" customWidth="1"/>
    <col min="56" max="56" width="16.28515625" style="3" bestFit="1" customWidth="1"/>
    <col min="57" max="57" width="32" style="3" bestFit="1" customWidth="1"/>
    <col min="58" max="58" width="13.85546875" style="3" bestFit="1" customWidth="1"/>
    <col min="59" max="59" width="40.5703125" style="3" bestFit="1" customWidth="1"/>
    <col min="60" max="60" width="13.85546875" style="3" bestFit="1" customWidth="1"/>
    <col min="61" max="61" width="25.85546875" style="3" customWidth="1"/>
    <col min="62" max="62" width="37.140625" style="3" bestFit="1" customWidth="1"/>
    <col min="63" max="63" width="32.85546875" style="3" bestFit="1" customWidth="1"/>
    <col min="64" max="64" width="15" style="3" bestFit="1" customWidth="1"/>
    <col min="65" max="65" width="37.7109375" style="3" bestFit="1" customWidth="1"/>
    <col min="66" max="66" width="15" style="3" bestFit="1" customWidth="1"/>
    <col min="67" max="67" width="17.140625" style="3" bestFit="1" customWidth="1"/>
    <col min="68" max="68" width="24" style="3" bestFit="1" customWidth="1"/>
    <col min="69" max="69" width="70.5703125" style="8" bestFit="1" customWidth="1"/>
    <col min="70" max="70" width="8.28515625" style="4" bestFit="1" customWidth="1"/>
    <col min="71" max="71" width="40.7109375" style="8" customWidth="1"/>
    <col min="72" max="72" width="45.140625" style="8" customWidth="1"/>
    <col min="73" max="73" width="12.42578125" style="4" bestFit="1" customWidth="1"/>
    <col min="74" max="74" width="10.140625" style="4" bestFit="1" customWidth="1"/>
    <col min="75" max="75" width="10.28515625" style="4" bestFit="1" customWidth="1"/>
    <col min="76" max="76" width="10" style="4" bestFit="1" customWidth="1"/>
    <col min="77" max="78" width="10.28515625" style="4" bestFit="1" customWidth="1"/>
    <col min="79" max="79" width="9.85546875" style="4" bestFit="1" customWidth="1"/>
    <col min="80" max="80" width="10.140625" style="4" bestFit="1" customWidth="1"/>
    <col min="81" max="81" width="10.28515625" style="4" bestFit="1" customWidth="1"/>
    <col min="82" max="83" width="9.7109375" style="4" bestFit="1" customWidth="1"/>
    <col min="84" max="84" width="40.42578125" style="8" bestFit="1" customWidth="1"/>
    <col min="85" max="85" width="13.28515625" style="4" bestFit="1" customWidth="1"/>
    <col min="86" max="87" width="18.42578125" style="4" bestFit="1" customWidth="1"/>
    <col min="88" max="89" width="18.5703125" style="4" bestFit="1" customWidth="1"/>
    <col min="90" max="91" width="18.28515625" style="4" bestFit="1" customWidth="1"/>
    <col min="92" max="92" width="15.42578125" style="4" bestFit="1" customWidth="1"/>
    <col min="93" max="93" width="11.85546875" style="3" bestFit="1" customWidth="1"/>
    <col min="94" max="94" width="12.140625" style="4" bestFit="1" customWidth="1"/>
    <col min="95" max="95" width="12.42578125" style="4" bestFit="1" customWidth="1"/>
    <col min="96" max="96" width="12" style="4" bestFit="1" customWidth="1"/>
    <col min="97" max="97" width="12.42578125" style="4" bestFit="1" customWidth="1"/>
    <col min="98" max="98" width="8.28515625" style="4" bestFit="1" customWidth="1"/>
    <col min="99" max="99" width="80.42578125" style="8" bestFit="1" customWidth="1"/>
    <col min="100" max="100" width="12.140625" style="4" bestFit="1" customWidth="1"/>
    <col min="101" max="101" width="12.42578125" style="4" bestFit="1" customWidth="1"/>
    <col min="102" max="102" width="12" style="4" bestFit="1" customWidth="1"/>
    <col min="103" max="103" width="39.42578125" style="8" bestFit="1" customWidth="1"/>
    <col min="104" max="104" width="10.28515625" style="4" bestFit="1" customWidth="1"/>
    <col min="105" max="105" width="12.42578125" style="3" bestFit="1" customWidth="1"/>
    <col min="106" max="106" width="10.28515625" style="3" bestFit="1" customWidth="1"/>
    <col min="107" max="107" width="8.28515625" style="4" bestFit="1" customWidth="1"/>
    <col min="108" max="108" width="8.28515625" bestFit="1" customWidth="1"/>
    <col min="109" max="111" width="18.42578125" bestFit="1" customWidth="1"/>
    <col min="112" max="112" width="50.7109375" customWidth="1"/>
    <col min="113" max="115" width="18.5703125" bestFit="1" customWidth="1"/>
    <col min="116" max="116" width="50.7109375" customWidth="1"/>
    <col min="117" max="119" width="18.28515625" bestFit="1" customWidth="1"/>
    <col min="120" max="120" width="50.42578125" bestFit="1" customWidth="1"/>
    <col min="121" max="123" width="18.5703125" bestFit="1" customWidth="1"/>
    <col min="124" max="124" width="50.5703125" bestFit="1" customWidth="1"/>
    <col min="125" max="125" width="12.140625" bestFit="1" customWidth="1"/>
    <col min="126" max="126" width="12.42578125" bestFit="1" customWidth="1"/>
    <col min="127" max="127" width="12" bestFit="1" customWidth="1"/>
    <col min="128" max="129" width="12.42578125" bestFit="1" customWidth="1"/>
    <col min="130" max="130" width="11.85546875" bestFit="1" customWidth="1"/>
    <col min="131" max="131" width="12.140625" bestFit="1" customWidth="1"/>
    <col min="132" max="132" width="12.42578125" bestFit="1" customWidth="1"/>
    <col min="133" max="133" width="11.7109375" bestFit="1" customWidth="1"/>
    <col min="134" max="137" width="14.28515625" bestFit="1" customWidth="1"/>
    <col min="138" max="140" width="14.42578125" bestFit="1" customWidth="1"/>
    <col min="141" max="143" width="14.140625" bestFit="1" customWidth="1"/>
    <col min="144" max="149" width="14.42578125" bestFit="1" customWidth="1"/>
    <col min="150" max="152" width="14" bestFit="1" customWidth="1"/>
    <col min="153" max="155" width="14.28515625" bestFit="1" customWidth="1"/>
    <col min="156" max="156" width="14.42578125" bestFit="1" customWidth="1"/>
    <col min="157" max="157" width="65.140625" customWidth="1"/>
    <col min="158" max="159" width="14.42578125" bestFit="1" customWidth="1"/>
    <col min="160" max="160" width="12.140625" bestFit="1" customWidth="1"/>
    <col min="161" max="161" width="12.42578125" bestFit="1" customWidth="1"/>
    <col min="162" max="162" width="8.28515625" style="4" bestFit="1" customWidth="1"/>
    <col min="163" max="163" width="18.42578125" style="4" bestFit="1" customWidth="1"/>
    <col min="164" max="164" width="30.140625" style="8" bestFit="1" customWidth="1"/>
    <col min="165" max="165" width="18.5703125" style="4" bestFit="1" customWidth="1"/>
    <col min="166" max="166" width="30.42578125" style="8" bestFit="1" customWidth="1"/>
    <col min="167" max="167" width="18.28515625" style="4" bestFit="1" customWidth="1"/>
    <col min="168" max="168" width="30.42578125" style="8" bestFit="1" customWidth="1"/>
    <col min="169" max="169" width="18.5703125" style="4" bestFit="1" customWidth="1"/>
    <col min="170" max="170" width="30.7109375" style="8" customWidth="1"/>
    <col min="171" max="171" width="18.5703125" style="4" bestFit="1" customWidth="1"/>
    <col min="172" max="172" width="30.7109375" style="8" customWidth="1"/>
    <col min="173" max="173" width="29" style="8" bestFit="1" customWidth="1"/>
    <col min="174" max="174" width="9.28515625" style="4" bestFit="1" customWidth="1"/>
    <col min="175" max="175" width="11.42578125" style="4" bestFit="1" customWidth="1"/>
    <col min="176" max="176" width="20.5703125" style="4" bestFit="1" customWidth="1"/>
    <col min="177" max="177" width="40.5703125" style="8" bestFit="1" customWidth="1"/>
    <col min="178" max="178" width="18.7109375" style="3" bestFit="1" customWidth="1"/>
    <col min="179" max="179" width="40.5703125" style="8" bestFit="1" customWidth="1"/>
    <col min="180" max="180" width="18.42578125" style="4" bestFit="1" customWidth="1"/>
    <col min="181" max="181" width="30.28515625" style="8" bestFit="1" customWidth="1"/>
    <col min="182" max="182" width="18.7109375" style="3" bestFit="1" customWidth="1"/>
    <col min="183" max="183" width="37" style="8" bestFit="1" customWidth="1"/>
    <col min="184" max="184" width="18.7109375" style="4" bestFit="1" customWidth="1"/>
    <col min="185" max="185" width="39.5703125" style="8" bestFit="1" customWidth="1"/>
    <col min="186" max="186" width="19.140625" style="4" bestFit="1" customWidth="1"/>
    <col min="187" max="187" width="36" style="8" bestFit="1" customWidth="1"/>
    <col min="188" max="188" width="18.5703125" style="4" bestFit="1" customWidth="1"/>
    <col min="189" max="189" width="40.42578125" style="8" bestFit="1" customWidth="1"/>
    <col min="190" max="190" width="100.5703125" style="8" bestFit="1" customWidth="1"/>
    <col min="191" max="455" width="0" style="3" hidden="1" customWidth="1"/>
    <col min="456" max="16384" width="11.42578125" style="3" hidden="1"/>
  </cols>
  <sheetData>
    <row r="1" spans="1:190" s="4" customFormat="1" x14ac:dyDescent="0.25">
      <c r="A1" s="2" t="s">
        <v>1399</v>
      </c>
      <c r="B1" s="2" t="s">
        <v>1400</v>
      </c>
      <c r="C1" s="6" t="s">
        <v>1809</v>
      </c>
      <c r="D1" s="6" t="s">
        <v>1810</v>
      </c>
      <c r="E1" s="6" t="s">
        <v>1811</v>
      </c>
      <c r="F1" s="6" t="s">
        <v>1812</v>
      </c>
      <c r="G1" s="6" t="s">
        <v>1813</v>
      </c>
      <c r="H1" s="6" t="s">
        <v>1814</v>
      </c>
      <c r="I1" s="6" t="s">
        <v>1815</v>
      </c>
      <c r="J1" s="6" t="s">
        <v>1816</v>
      </c>
      <c r="K1" s="6" t="s">
        <v>1817</v>
      </c>
      <c r="L1" s="6" t="s">
        <v>1818</v>
      </c>
      <c r="M1" s="6" t="s">
        <v>1819</v>
      </c>
      <c r="N1" s="6" t="s">
        <v>1820</v>
      </c>
      <c r="O1" s="6" t="s">
        <v>1821</v>
      </c>
      <c r="P1" s="6" t="s">
        <v>1822</v>
      </c>
      <c r="Q1" s="6" t="s">
        <v>1823</v>
      </c>
      <c r="R1" s="6" t="s">
        <v>1824</v>
      </c>
      <c r="S1" s="6" t="s">
        <v>1825</v>
      </c>
      <c r="T1" s="6" t="s">
        <v>1826</v>
      </c>
      <c r="U1" s="6" t="s">
        <v>1827</v>
      </c>
      <c r="V1" s="6" t="s">
        <v>1828</v>
      </c>
      <c r="W1" s="6" t="s">
        <v>1829</v>
      </c>
      <c r="X1" s="6" t="s">
        <v>1830</v>
      </c>
      <c r="Y1" s="6" t="s">
        <v>1831</v>
      </c>
      <c r="Z1" s="6" t="s">
        <v>1832</v>
      </c>
      <c r="AA1" s="6" t="s">
        <v>1833</v>
      </c>
      <c r="AB1" s="6" t="s">
        <v>1834</v>
      </c>
      <c r="AC1" s="6" t="s">
        <v>1835</v>
      </c>
      <c r="AD1" s="6" t="s">
        <v>1836</v>
      </c>
      <c r="AE1" s="6" t="s">
        <v>1837</v>
      </c>
      <c r="AF1" s="6" t="s">
        <v>1838</v>
      </c>
      <c r="AG1" s="6" t="s">
        <v>1839</v>
      </c>
      <c r="AH1" s="6" t="s">
        <v>1840</v>
      </c>
      <c r="AI1" s="6" t="s">
        <v>1841</v>
      </c>
      <c r="AJ1" s="6" t="s">
        <v>1842</v>
      </c>
      <c r="AK1" s="6" t="s">
        <v>1843</v>
      </c>
      <c r="AL1" s="6" t="s">
        <v>1844</v>
      </c>
      <c r="AM1" s="6" t="s">
        <v>1845</v>
      </c>
      <c r="AN1" s="6" t="s">
        <v>1846</v>
      </c>
      <c r="AO1" s="6" t="s">
        <v>1847</v>
      </c>
      <c r="AP1" s="6" t="s">
        <v>1848</v>
      </c>
      <c r="AQ1" s="6" t="s">
        <v>1849</v>
      </c>
      <c r="AR1" s="6" t="s">
        <v>1850</v>
      </c>
      <c r="AS1" s="6" t="s">
        <v>1851</v>
      </c>
      <c r="AT1" s="6" t="s">
        <v>1852</v>
      </c>
      <c r="AU1" s="6" t="s">
        <v>1853</v>
      </c>
      <c r="AV1" s="6" t="s">
        <v>1854</v>
      </c>
      <c r="AW1" s="6" t="s">
        <v>1855</v>
      </c>
      <c r="AX1" s="6" t="s">
        <v>1856</v>
      </c>
      <c r="AY1" s="6" t="s">
        <v>1857</v>
      </c>
      <c r="AZ1" s="6" t="s">
        <v>1858</v>
      </c>
      <c r="BA1" s="6" t="s">
        <v>1859</v>
      </c>
      <c r="BB1" s="6" t="s">
        <v>1860</v>
      </c>
      <c r="BC1" s="6" t="s">
        <v>1861</v>
      </c>
      <c r="BD1" s="6" t="s">
        <v>1862</v>
      </c>
      <c r="BE1" s="6" t="s">
        <v>1863</v>
      </c>
      <c r="BF1" s="6" t="s">
        <v>1864</v>
      </c>
      <c r="BG1" s="6" t="s">
        <v>1865</v>
      </c>
      <c r="BH1" s="6" t="s">
        <v>1866</v>
      </c>
      <c r="BI1" s="6" t="s">
        <v>1867</v>
      </c>
      <c r="BJ1" s="6" t="s">
        <v>1868</v>
      </c>
      <c r="BK1" s="6" t="s">
        <v>1869</v>
      </c>
      <c r="BL1" s="6" t="s">
        <v>1870</v>
      </c>
      <c r="BM1" s="6" t="s">
        <v>1871</v>
      </c>
      <c r="BN1" s="6" t="s">
        <v>1872</v>
      </c>
      <c r="BO1" s="6" t="s">
        <v>1873</v>
      </c>
      <c r="BP1" s="6" t="s">
        <v>1874</v>
      </c>
      <c r="BQ1" s="82" t="s">
        <v>1742</v>
      </c>
      <c r="BR1" s="82" t="s">
        <v>1743</v>
      </c>
      <c r="BS1" s="82" t="s">
        <v>1744</v>
      </c>
      <c r="BT1" s="82" t="s">
        <v>1745</v>
      </c>
      <c r="BU1" s="82" t="s">
        <v>1746</v>
      </c>
      <c r="BV1" s="82" t="s">
        <v>1747</v>
      </c>
      <c r="BW1" s="82" t="s">
        <v>1748</v>
      </c>
      <c r="BX1" s="82" t="s">
        <v>1749</v>
      </c>
      <c r="BY1" s="82" t="s">
        <v>1750</v>
      </c>
      <c r="BZ1" s="82" t="s">
        <v>1751</v>
      </c>
      <c r="CA1" s="82" t="s">
        <v>1752</v>
      </c>
      <c r="CB1" s="82" t="s">
        <v>1753</v>
      </c>
      <c r="CC1" s="82" t="s">
        <v>1754</v>
      </c>
      <c r="CD1" s="82" t="s">
        <v>1755</v>
      </c>
      <c r="CE1" s="82" t="s">
        <v>1756</v>
      </c>
      <c r="CF1" s="82" t="s">
        <v>1757</v>
      </c>
      <c r="CG1" s="82" t="s">
        <v>1758</v>
      </c>
      <c r="CH1" s="82" t="s">
        <v>1759</v>
      </c>
      <c r="CI1" s="82" t="s">
        <v>1760</v>
      </c>
      <c r="CJ1" s="82" t="s">
        <v>1761</v>
      </c>
      <c r="CK1" s="82" t="s">
        <v>1762</v>
      </c>
      <c r="CL1" s="82" t="s">
        <v>1763</v>
      </c>
      <c r="CM1" s="82" t="s">
        <v>1764</v>
      </c>
      <c r="CN1" s="82" t="s">
        <v>1765</v>
      </c>
      <c r="CO1" s="82" t="s">
        <v>1766</v>
      </c>
      <c r="CP1" s="82" t="s">
        <v>1767</v>
      </c>
      <c r="CQ1" s="82" t="s">
        <v>1768</v>
      </c>
      <c r="CR1" s="82" t="s">
        <v>1769</v>
      </c>
      <c r="CS1" s="82" t="s">
        <v>1770</v>
      </c>
      <c r="CT1" s="82" t="s">
        <v>1771</v>
      </c>
      <c r="CU1" s="82" t="s">
        <v>1772</v>
      </c>
      <c r="CV1" s="82" t="s">
        <v>1773</v>
      </c>
      <c r="CW1" s="82" t="s">
        <v>1774</v>
      </c>
      <c r="CX1" s="82" t="s">
        <v>1775</v>
      </c>
      <c r="CY1" s="82" t="s">
        <v>1776</v>
      </c>
      <c r="CZ1" s="82" t="s">
        <v>1777</v>
      </c>
      <c r="DA1" s="82" t="s">
        <v>1778</v>
      </c>
      <c r="DB1" s="82" t="s">
        <v>1779</v>
      </c>
      <c r="DC1" s="82" t="s">
        <v>1780</v>
      </c>
      <c r="DD1" s="82" t="s">
        <v>1875</v>
      </c>
      <c r="DE1" s="2" t="s">
        <v>1876</v>
      </c>
      <c r="DF1" s="2" t="s">
        <v>1877</v>
      </c>
      <c r="DG1" s="2" t="s">
        <v>1878</v>
      </c>
      <c r="DH1" s="2" t="s">
        <v>1879</v>
      </c>
      <c r="DI1" s="2" t="s">
        <v>1880</v>
      </c>
      <c r="DJ1" s="2" t="s">
        <v>1881</v>
      </c>
      <c r="DK1" s="2" t="s">
        <v>1882</v>
      </c>
      <c r="DL1" s="2" t="s">
        <v>1883</v>
      </c>
      <c r="DM1" s="2" t="s">
        <v>1884</v>
      </c>
      <c r="DN1" s="2" t="s">
        <v>1885</v>
      </c>
      <c r="DO1" s="2" t="s">
        <v>1886</v>
      </c>
      <c r="DP1" s="2" t="s">
        <v>1887</v>
      </c>
      <c r="DQ1" s="2" t="s">
        <v>1888</v>
      </c>
      <c r="DR1" s="2" t="s">
        <v>1889</v>
      </c>
      <c r="DS1" s="2" t="s">
        <v>1890</v>
      </c>
      <c r="DT1" s="2" t="s">
        <v>1891</v>
      </c>
      <c r="DU1" s="2" t="s">
        <v>1892</v>
      </c>
      <c r="DV1" s="2" t="s">
        <v>1893</v>
      </c>
      <c r="DW1" s="2" t="s">
        <v>1894</v>
      </c>
      <c r="DX1" s="2" t="s">
        <v>1895</v>
      </c>
      <c r="DY1" s="2" t="s">
        <v>1896</v>
      </c>
      <c r="DZ1" s="2" t="s">
        <v>1897</v>
      </c>
      <c r="EA1" s="2" t="s">
        <v>1898</v>
      </c>
      <c r="EB1" s="2" t="s">
        <v>1899</v>
      </c>
      <c r="EC1" s="2" t="s">
        <v>1900</v>
      </c>
      <c r="ED1" s="2" t="s">
        <v>1901</v>
      </c>
      <c r="EE1" s="82" t="s">
        <v>1902</v>
      </c>
      <c r="EF1" s="2" t="s">
        <v>1903</v>
      </c>
      <c r="EG1" s="2" t="s">
        <v>1904</v>
      </c>
      <c r="EH1" s="2" t="s">
        <v>1905</v>
      </c>
      <c r="EI1" s="2" t="s">
        <v>1906</v>
      </c>
      <c r="EJ1" s="2" t="s">
        <v>1907</v>
      </c>
      <c r="EK1" s="2" t="s">
        <v>1908</v>
      </c>
      <c r="EL1" s="2" t="s">
        <v>1909</v>
      </c>
      <c r="EM1" s="2" t="s">
        <v>1910</v>
      </c>
      <c r="EN1" s="2" t="s">
        <v>1911</v>
      </c>
      <c r="EO1" s="2" t="s">
        <v>1912</v>
      </c>
      <c r="EP1" s="2" t="s">
        <v>1913</v>
      </c>
      <c r="EQ1" s="2" t="s">
        <v>1914</v>
      </c>
      <c r="ER1" s="2" t="s">
        <v>1915</v>
      </c>
      <c r="ES1" s="2" t="s">
        <v>1916</v>
      </c>
      <c r="ET1" s="2" t="s">
        <v>1917</v>
      </c>
      <c r="EU1" s="2" t="s">
        <v>1918</v>
      </c>
      <c r="EV1" s="2" t="s">
        <v>1919</v>
      </c>
      <c r="EW1" s="2" t="s">
        <v>1920</v>
      </c>
      <c r="EX1" s="2" t="s">
        <v>1921</v>
      </c>
      <c r="EY1" s="2" t="s">
        <v>1922</v>
      </c>
      <c r="EZ1" s="2" t="s">
        <v>1923</v>
      </c>
      <c r="FA1" s="2" t="s">
        <v>1924</v>
      </c>
      <c r="FB1" s="2" t="s">
        <v>1925</v>
      </c>
      <c r="FC1" s="2" t="s">
        <v>1926</v>
      </c>
      <c r="FD1" s="2" t="s">
        <v>1927</v>
      </c>
      <c r="FE1" s="2" t="s">
        <v>1928</v>
      </c>
      <c r="FF1" s="82" t="s">
        <v>1781</v>
      </c>
      <c r="FG1" s="82" t="s">
        <v>1782</v>
      </c>
      <c r="FH1" s="82" t="s">
        <v>1783</v>
      </c>
      <c r="FI1" s="82" t="s">
        <v>1784</v>
      </c>
      <c r="FJ1" s="82" t="s">
        <v>1785</v>
      </c>
      <c r="FK1" s="82" t="s">
        <v>1786</v>
      </c>
      <c r="FL1" s="82" t="s">
        <v>1787</v>
      </c>
      <c r="FM1" s="82" t="s">
        <v>1788</v>
      </c>
      <c r="FN1" s="82" t="s">
        <v>1789</v>
      </c>
      <c r="FO1" s="82" t="s">
        <v>1790</v>
      </c>
      <c r="FP1" s="82" t="s">
        <v>1791</v>
      </c>
      <c r="FQ1" s="82" t="s">
        <v>1792</v>
      </c>
      <c r="FR1" s="82" t="s">
        <v>1793</v>
      </c>
      <c r="FS1" s="82" t="s">
        <v>1794</v>
      </c>
      <c r="FT1" s="82" t="s">
        <v>1795</v>
      </c>
      <c r="FU1" s="82" t="s">
        <v>1796</v>
      </c>
      <c r="FV1" s="82" t="s">
        <v>1797</v>
      </c>
      <c r="FW1" s="82" t="s">
        <v>1798</v>
      </c>
      <c r="FX1" s="82" t="s">
        <v>1799</v>
      </c>
      <c r="FY1" s="82" t="s">
        <v>1800</v>
      </c>
      <c r="FZ1" s="82" t="s">
        <v>1801</v>
      </c>
      <c r="GA1" s="82" t="s">
        <v>1802</v>
      </c>
      <c r="GB1" s="82" t="s">
        <v>1803</v>
      </c>
      <c r="GC1" s="82" t="s">
        <v>1804</v>
      </c>
      <c r="GD1" s="82" t="s">
        <v>1805</v>
      </c>
      <c r="GE1" s="82" t="s">
        <v>1806</v>
      </c>
      <c r="GF1" s="82" t="s">
        <v>1807</v>
      </c>
      <c r="GG1" s="82" t="s">
        <v>1808</v>
      </c>
      <c r="GH1" s="82" t="s">
        <v>1493</v>
      </c>
    </row>
    <row r="2" spans="1:190" ht="123.75" x14ac:dyDescent="0.25">
      <c r="A2" s="11" t="s">
        <v>1034</v>
      </c>
      <c r="B2" s="10" t="s">
        <v>1035</v>
      </c>
      <c r="C2" s="15">
        <v>1</v>
      </c>
      <c r="D2" s="55" t="s">
        <v>443</v>
      </c>
      <c r="E2" s="15">
        <v>1</v>
      </c>
      <c r="F2" s="55" t="s">
        <v>374</v>
      </c>
      <c r="G2" s="55" t="s">
        <v>1107</v>
      </c>
      <c r="H2" s="15">
        <v>2</v>
      </c>
      <c r="I2" s="55" t="s">
        <v>443</v>
      </c>
      <c r="J2" s="15">
        <v>1</v>
      </c>
      <c r="K2" s="55" t="s">
        <v>374</v>
      </c>
      <c r="L2" s="12" t="s">
        <v>1108</v>
      </c>
      <c r="M2" s="15"/>
      <c r="N2" s="55"/>
      <c r="O2" s="15"/>
      <c r="P2" s="55" t="s">
        <v>374</v>
      </c>
      <c r="Q2" s="55"/>
      <c r="R2" s="15">
        <v>1</v>
      </c>
      <c r="S2" s="55" t="s">
        <v>443</v>
      </c>
      <c r="T2" s="15">
        <v>1</v>
      </c>
      <c r="U2" s="15" t="s">
        <v>374</v>
      </c>
      <c r="V2" s="55" t="s">
        <v>549</v>
      </c>
      <c r="W2" s="15">
        <v>1</v>
      </c>
      <c r="X2" s="55" t="s">
        <v>540</v>
      </c>
      <c r="Y2" s="15">
        <v>2</v>
      </c>
      <c r="Z2" s="15" t="s">
        <v>374</v>
      </c>
      <c r="AA2" s="55"/>
      <c r="AB2" s="15">
        <v>1</v>
      </c>
      <c r="AC2" s="55" t="s">
        <v>443</v>
      </c>
      <c r="AD2" s="15">
        <v>3</v>
      </c>
      <c r="AE2" s="15" t="s">
        <v>374</v>
      </c>
      <c r="AF2" s="12" t="s">
        <v>1109</v>
      </c>
      <c r="AG2" s="15">
        <v>1</v>
      </c>
      <c r="AH2" s="55" t="s">
        <v>540</v>
      </c>
      <c r="AI2" s="15">
        <v>1</v>
      </c>
      <c r="AJ2" s="15" t="s">
        <v>374</v>
      </c>
      <c r="AK2" s="55" t="s">
        <v>1110</v>
      </c>
      <c r="AL2" s="15">
        <v>1</v>
      </c>
      <c r="AM2" s="55" t="s">
        <v>540</v>
      </c>
      <c r="AN2" s="15">
        <v>1</v>
      </c>
      <c r="AO2" s="15" t="s">
        <v>374</v>
      </c>
      <c r="AP2" s="55" t="s">
        <v>549</v>
      </c>
      <c r="AQ2" s="15">
        <v>1</v>
      </c>
      <c r="AR2" s="55" t="s">
        <v>443</v>
      </c>
      <c r="AS2" s="15">
        <v>1</v>
      </c>
      <c r="AT2" s="15" t="s">
        <v>374</v>
      </c>
      <c r="AU2" s="55" t="s">
        <v>549</v>
      </c>
      <c r="AV2" s="15">
        <v>1</v>
      </c>
      <c r="AW2" s="55" t="s">
        <v>443</v>
      </c>
      <c r="AX2" s="15">
        <v>1</v>
      </c>
      <c r="AY2" s="15" t="s">
        <v>374</v>
      </c>
      <c r="AZ2" s="55" t="s">
        <v>549</v>
      </c>
      <c r="BA2" s="15"/>
      <c r="BB2" s="55"/>
      <c r="BC2" s="15"/>
      <c r="BD2" s="15" t="s">
        <v>374</v>
      </c>
      <c r="BE2" s="55"/>
      <c r="BF2" s="15">
        <v>1</v>
      </c>
      <c r="BG2" s="55" t="s">
        <v>540</v>
      </c>
      <c r="BH2" s="15">
        <v>1</v>
      </c>
      <c r="BI2" s="15" t="s">
        <v>374</v>
      </c>
      <c r="BJ2" s="55" t="s">
        <v>1111</v>
      </c>
      <c r="BK2" s="55"/>
      <c r="BL2" s="15"/>
      <c r="BM2" s="55"/>
      <c r="BN2" s="15"/>
      <c r="BO2" s="15" t="s">
        <v>374</v>
      </c>
      <c r="BP2" s="15"/>
      <c r="BQ2" s="12" t="s">
        <v>364</v>
      </c>
      <c r="BR2" s="9">
        <v>2</v>
      </c>
      <c r="BS2" s="9"/>
      <c r="BT2" s="9"/>
      <c r="BU2" s="9"/>
      <c r="BV2" s="62">
        <v>134</v>
      </c>
      <c r="BW2" s="62">
        <v>15</v>
      </c>
      <c r="BX2" s="62">
        <v>0</v>
      </c>
      <c r="BY2" s="62">
        <v>0</v>
      </c>
      <c r="BZ2" s="62">
        <v>398</v>
      </c>
      <c r="CA2" s="62">
        <v>37</v>
      </c>
      <c r="CB2" s="62">
        <v>0</v>
      </c>
      <c r="CC2" s="62">
        <v>74</v>
      </c>
      <c r="CD2" s="62">
        <v>52</v>
      </c>
      <c r="CE2" s="62">
        <v>2</v>
      </c>
      <c r="CF2" s="12" t="s">
        <v>1393</v>
      </c>
      <c r="CG2" s="60">
        <f>SUM(BV2:CE2)</f>
        <v>712</v>
      </c>
      <c r="CH2" s="60">
        <v>36</v>
      </c>
      <c r="CI2" s="9">
        <v>2</v>
      </c>
      <c r="CJ2" s="60">
        <v>221</v>
      </c>
      <c r="CK2" s="9">
        <v>2</v>
      </c>
      <c r="CL2" s="60">
        <v>455</v>
      </c>
      <c r="CM2" s="9">
        <v>1</v>
      </c>
      <c r="CN2" s="60">
        <f>CH2+CJ2+CL2</f>
        <v>712</v>
      </c>
      <c r="CO2" s="10" t="b">
        <f>CG2=CN2</f>
        <v>1</v>
      </c>
      <c r="CP2" s="60">
        <v>494</v>
      </c>
      <c r="CQ2" s="60">
        <v>203</v>
      </c>
      <c r="CR2" s="60">
        <v>0</v>
      </c>
      <c r="CS2" s="60">
        <v>30</v>
      </c>
      <c r="CT2" s="9">
        <v>1</v>
      </c>
      <c r="CU2" s="24" t="s">
        <v>1090</v>
      </c>
      <c r="CV2" s="9">
        <v>2</v>
      </c>
      <c r="CW2" s="9">
        <v>2</v>
      </c>
      <c r="CX2" s="9">
        <v>2</v>
      </c>
      <c r="CY2" s="12" t="s">
        <v>374</v>
      </c>
      <c r="CZ2" s="9">
        <v>1</v>
      </c>
      <c r="DA2" s="48">
        <v>24750</v>
      </c>
      <c r="DB2" s="9"/>
      <c r="DC2" s="9">
        <v>1</v>
      </c>
      <c r="DD2" s="9">
        <v>1</v>
      </c>
      <c r="DE2" s="9">
        <v>2</v>
      </c>
      <c r="DF2" s="9">
        <v>2</v>
      </c>
      <c r="DG2" s="9"/>
      <c r="DH2" s="12"/>
      <c r="DI2" s="9">
        <v>2</v>
      </c>
      <c r="DJ2" s="9">
        <v>2</v>
      </c>
      <c r="DK2" s="9"/>
      <c r="DL2" s="12"/>
      <c r="DM2" s="9">
        <v>2</v>
      </c>
      <c r="DN2" s="9">
        <v>2</v>
      </c>
      <c r="DO2" s="9"/>
      <c r="DP2" s="10"/>
      <c r="DQ2" s="9">
        <v>1</v>
      </c>
      <c r="DR2" s="9">
        <v>1</v>
      </c>
      <c r="DS2" s="9">
        <v>2</v>
      </c>
      <c r="DT2" s="12" t="s">
        <v>1119</v>
      </c>
      <c r="DU2" s="9"/>
      <c r="DV2" s="9"/>
      <c r="DW2" s="9"/>
      <c r="DX2" s="9"/>
      <c r="DY2" s="9"/>
      <c r="DZ2" s="9"/>
      <c r="EA2" s="9"/>
      <c r="EB2" s="9"/>
      <c r="EC2" s="9"/>
      <c r="ED2" s="10"/>
      <c r="EE2" s="9">
        <v>1</v>
      </c>
      <c r="EF2" s="14">
        <v>43836</v>
      </c>
      <c r="EG2" s="14">
        <v>43836</v>
      </c>
      <c r="EH2" s="9">
        <v>1</v>
      </c>
      <c r="EI2" s="14">
        <v>42880</v>
      </c>
      <c r="EJ2" s="14">
        <v>42880</v>
      </c>
      <c r="EK2" s="9">
        <v>1</v>
      </c>
      <c r="EL2" s="14">
        <v>39471</v>
      </c>
      <c r="EM2" s="14">
        <v>39471</v>
      </c>
      <c r="EN2" s="9">
        <v>1</v>
      </c>
      <c r="EO2" s="14">
        <v>41142</v>
      </c>
      <c r="EP2" s="14">
        <v>41142</v>
      </c>
      <c r="EQ2" s="9">
        <v>1</v>
      </c>
      <c r="ER2" s="14">
        <v>40256</v>
      </c>
      <c r="ES2" s="14">
        <v>40256</v>
      </c>
      <c r="ET2" s="9">
        <v>1</v>
      </c>
      <c r="EU2" s="14">
        <v>40256</v>
      </c>
      <c r="EV2" s="14">
        <v>40256</v>
      </c>
      <c r="EW2" s="9">
        <v>1</v>
      </c>
      <c r="EX2" s="14">
        <v>40024</v>
      </c>
      <c r="EY2" s="14">
        <v>40024</v>
      </c>
      <c r="EZ2" s="9">
        <v>2</v>
      </c>
      <c r="FA2" s="9"/>
      <c r="FB2" s="14"/>
      <c r="FC2" s="14"/>
      <c r="FD2" s="9">
        <v>2</v>
      </c>
      <c r="FE2" s="9">
        <f>IF(FD2=1,2,IF(FD2=2,1,""))</f>
        <v>1</v>
      </c>
      <c r="FF2" s="9">
        <v>1</v>
      </c>
      <c r="FG2" s="9">
        <v>1</v>
      </c>
      <c r="FH2" s="12" t="s">
        <v>1091</v>
      </c>
      <c r="FI2" s="9">
        <v>1</v>
      </c>
      <c r="FJ2" s="12" t="s">
        <v>1091</v>
      </c>
      <c r="FK2" s="9">
        <v>1</v>
      </c>
      <c r="FL2" s="12" t="s">
        <v>1092</v>
      </c>
      <c r="FM2" s="9">
        <v>1</v>
      </c>
      <c r="FN2" s="12" t="s">
        <v>1091</v>
      </c>
      <c r="FO2" s="9">
        <v>1</v>
      </c>
      <c r="FP2" s="12" t="s">
        <v>1093</v>
      </c>
      <c r="FQ2" s="12" t="s">
        <v>1391</v>
      </c>
      <c r="FR2" s="9">
        <v>1</v>
      </c>
      <c r="FS2" s="9">
        <v>1</v>
      </c>
      <c r="FT2" s="9">
        <v>1</v>
      </c>
      <c r="FU2" s="12" t="s">
        <v>1094</v>
      </c>
      <c r="FV2" s="9">
        <v>1</v>
      </c>
      <c r="FW2" s="12" t="s">
        <v>1092</v>
      </c>
      <c r="FX2" s="9">
        <v>1</v>
      </c>
      <c r="FY2" s="12" t="s">
        <v>1092</v>
      </c>
      <c r="FZ2" s="9">
        <v>2</v>
      </c>
      <c r="GA2" s="12" t="s">
        <v>374</v>
      </c>
      <c r="GB2" s="9">
        <v>1</v>
      </c>
      <c r="GC2" s="12" t="s">
        <v>1092</v>
      </c>
      <c r="GD2" s="9">
        <v>2</v>
      </c>
      <c r="GE2" s="12" t="s">
        <v>374</v>
      </c>
      <c r="GF2" s="9">
        <v>2</v>
      </c>
      <c r="GG2" s="12" t="s">
        <v>374</v>
      </c>
      <c r="GH2" s="12" t="s">
        <v>1095</v>
      </c>
    </row>
    <row r="3" spans="1:190" ht="30" x14ac:dyDescent="0.25">
      <c r="A3" s="11" t="s">
        <v>1164</v>
      </c>
      <c r="B3" s="10" t="s">
        <v>810</v>
      </c>
      <c r="C3" s="15">
        <v>1</v>
      </c>
      <c r="D3" s="55" t="s">
        <v>943</v>
      </c>
      <c r="E3" s="15">
        <v>1</v>
      </c>
      <c r="F3" s="55" t="s">
        <v>374</v>
      </c>
      <c r="G3" s="12" t="s">
        <v>944</v>
      </c>
      <c r="H3" s="15">
        <v>1</v>
      </c>
      <c r="I3" s="55" t="s">
        <v>943</v>
      </c>
      <c r="J3" s="15">
        <v>1</v>
      </c>
      <c r="K3" s="55" t="s">
        <v>374</v>
      </c>
      <c r="L3" s="12" t="s">
        <v>944</v>
      </c>
      <c r="M3" s="15">
        <v>1</v>
      </c>
      <c r="N3" s="55" t="s">
        <v>943</v>
      </c>
      <c r="O3" s="15">
        <v>1</v>
      </c>
      <c r="P3" s="55" t="s">
        <v>374</v>
      </c>
      <c r="Q3" s="12" t="s">
        <v>944</v>
      </c>
      <c r="R3" s="15">
        <v>1</v>
      </c>
      <c r="S3" s="55" t="s">
        <v>943</v>
      </c>
      <c r="T3" s="15">
        <v>1</v>
      </c>
      <c r="U3" s="15" t="s">
        <v>374</v>
      </c>
      <c r="V3" s="12" t="s">
        <v>944</v>
      </c>
      <c r="W3" s="15">
        <v>1</v>
      </c>
      <c r="X3" s="55" t="s">
        <v>943</v>
      </c>
      <c r="Y3" s="15">
        <v>1</v>
      </c>
      <c r="Z3" s="15" t="s">
        <v>374</v>
      </c>
      <c r="AA3" s="12" t="s">
        <v>944</v>
      </c>
      <c r="AB3" s="15">
        <v>1</v>
      </c>
      <c r="AC3" s="55" t="s">
        <v>943</v>
      </c>
      <c r="AD3" s="15">
        <v>1</v>
      </c>
      <c r="AE3" s="15" t="s">
        <v>374</v>
      </c>
      <c r="AF3" s="12" t="s">
        <v>944</v>
      </c>
      <c r="AG3" s="15">
        <v>1</v>
      </c>
      <c r="AH3" s="55" t="s">
        <v>943</v>
      </c>
      <c r="AI3" s="15">
        <v>1</v>
      </c>
      <c r="AJ3" s="15" t="s">
        <v>374</v>
      </c>
      <c r="AK3" s="12" t="s">
        <v>944</v>
      </c>
      <c r="AL3" s="15">
        <v>1</v>
      </c>
      <c r="AM3" s="55" t="s">
        <v>943</v>
      </c>
      <c r="AN3" s="15">
        <v>1</v>
      </c>
      <c r="AO3" s="15" t="s">
        <v>374</v>
      </c>
      <c r="AP3" s="12" t="s">
        <v>944</v>
      </c>
      <c r="AQ3" s="15">
        <v>1</v>
      </c>
      <c r="AR3" s="55" t="s">
        <v>943</v>
      </c>
      <c r="AS3" s="15">
        <v>1</v>
      </c>
      <c r="AT3" s="15" t="s">
        <v>374</v>
      </c>
      <c r="AU3" s="12" t="s">
        <v>944</v>
      </c>
      <c r="AV3" s="15">
        <v>1</v>
      </c>
      <c r="AW3" s="55" t="s">
        <v>943</v>
      </c>
      <c r="AX3" s="15">
        <v>1</v>
      </c>
      <c r="AY3" s="15" t="s">
        <v>374</v>
      </c>
      <c r="AZ3" s="12" t="s">
        <v>944</v>
      </c>
      <c r="BA3" s="15">
        <v>1</v>
      </c>
      <c r="BB3" s="55"/>
      <c r="BC3" s="15">
        <v>2</v>
      </c>
      <c r="BD3" s="15" t="s">
        <v>374</v>
      </c>
      <c r="BE3" s="12"/>
      <c r="BF3" s="15">
        <v>1</v>
      </c>
      <c r="BG3" s="55" t="s">
        <v>943</v>
      </c>
      <c r="BH3" s="15">
        <v>1</v>
      </c>
      <c r="BI3" s="15" t="s">
        <v>374</v>
      </c>
      <c r="BJ3" s="12" t="s">
        <v>944</v>
      </c>
      <c r="BK3" s="55"/>
      <c r="BL3" s="15"/>
      <c r="BM3" s="55"/>
      <c r="BN3" s="15"/>
      <c r="BO3" s="15" t="s">
        <v>374</v>
      </c>
      <c r="BP3" s="15"/>
      <c r="BQ3" s="12" t="s">
        <v>916</v>
      </c>
      <c r="BR3" s="9">
        <v>2</v>
      </c>
      <c r="BS3" s="9"/>
      <c r="BT3" s="9"/>
      <c r="BU3" s="9"/>
      <c r="BV3" s="60">
        <v>18</v>
      </c>
      <c r="BW3" s="60">
        <v>0</v>
      </c>
      <c r="BX3" s="60">
        <v>0</v>
      </c>
      <c r="BY3" s="60">
        <v>16</v>
      </c>
      <c r="BZ3" s="60">
        <v>287</v>
      </c>
      <c r="CA3" s="60">
        <v>9</v>
      </c>
      <c r="CB3" s="60">
        <v>0</v>
      </c>
      <c r="CC3" s="60">
        <v>58</v>
      </c>
      <c r="CD3" s="60">
        <v>18</v>
      </c>
      <c r="CE3" s="60">
        <v>0</v>
      </c>
      <c r="CF3" s="12" t="s">
        <v>374</v>
      </c>
      <c r="CG3" s="60">
        <f t="shared" ref="CG3:CG25" si="0">SUM(BV3:CE3)</f>
        <v>406</v>
      </c>
      <c r="CH3" s="60">
        <v>16</v>
      </c>
      <c r="CI3" s="9">
        <v>1</v>
      </c>
      <c r="CJ3" s="60">
        <v>49</v>
      </c>
      <c r="CK3" s="9">
        <v>1</v>
      </c>
      <c r="CL3" s="60">
        <v>341</v>
      </c>
      <c r="CM3" s="9">
        <v>1</v>
      </c>
      <c r="CN3" s="60">
        <f t="shared" ref="CN3:CN25" si="1">CH3+CJ3+CL3</f>
        <v>406</v>
      </c>
      <c r="CO3" s="10" t="b">
        <f t="shared" ref="CO3:CO25" si="2">CG3=CN3</f>
        <v>1</v>
      </c>
      <c r="CP3" s="60">
        <v>351</v>
      </c>
      <c r="CQ3" s="60">
        <v>55</v>
      </c>
      <c r="CR3" s="60">
        <v>0</v>
      </c>
      <c r="CS3" s="60">
        <v>19</v>
      </c>
      <c r="CT3" s="9">
        <v>2</v>
      </c>
      <c r="CU3" s="12"/>
      <c r="CV3" s="9"/>
      <c r="CW3" s="9"/>
      <c r="CX3" s="9"/>
      <c r="CY3" s="12" t="s">
        <v>382</v>
      </c>
      <c r="CZ3" s="9"/>
      <c r="DA3" s="48"/>
      <c r="DB3" s="9" t="s">
        <v>12</v>
      </c>
      <c r="DC3" s="9">
        <v>1</v>
      </c>
      <c r="DD3" s="9">
        <v>1</v>
      </c>
      <c r="DE3" s="9">
        <v>1</v>
      </c>
      <c r="DF3" s="9">
        <v>1</v>
      </c>
      <c r="DG3" s="9">
        <v>1</v>
      </c>
      <c r="DH3" s="12" t="s">
        <v>961</v>
      </c>
      <c r="DI3" s="9">
        <v>1</v>
      </c>
      <c r="DJ3" s="9">
        <v>1</v>
      </c>
      <c r="DK3" s="9">
        <v>1</v>
      </c>
      <c r="DL3" s="12" t="s">
        <v>961</v>
      </c>
      <c r="DM3" s="9">
        <v>1</v>
      </c>
      <c r="DN3" s="9">
        <v>1</v>
      </c>
      <c r="DO3" s="9">
        <v>1</v>
      </c>
      <c r="DP3" s="10" t="s">
        <v>962</v>
      </c>
      <c r="DQ3" s="9">
        <v>1</v>
      </c>
      <c r="DR3" s="9">
        <v>1</v>
      </c>
      <c r="DS3" s="9">
        <v>1</v>
      </c>
      <c r="DT3" s="12" t="s">
        <v>963</v>
      </c>
      <c r="DU3" s="9"/>
      <c r="DV3" s="9"/>
      <c r="DW3" s="9"/>
      <c r="DX3" s="9"/>
      <c r="DY3" s="9"/>
      <c r="DZ3" s="9"/>
      <c r="EA3" s="9"/>
      <c r="EB3" s="9"/>
      <c r="EC3" s="9"/>
      <c r="ED3" s="10"/>
      <c r="EE3" s="9">
        <v>1</v>
      </c>
      <c r="EF3" s="14">
        <v>41471</v>
      </c>
      <c r="EG3" s="14">
        <v>41471</v>
      </c>
      <c r="EH3" s="9">
        <v>2</v>
      </c>
      <c r="EI3" s="14"/>
      <c r="EJ3" s="14"/>
      <c r="EK3" s="9">
        <v>1</v>
      </c>
      <c r="EL3" s="14">
        <v>36778</v>
      </c>
      <c r="EM3" s="14">
        <v>36778</v>
      </c>
      <c r="EN3" s="9">
        <v>2</v>
      </c>
      <c r="EO3" s="14"/>
      <c r="EP3" s="14"/>
      <c r="EQ3" s="9">
        <v>1</v>
      </c>
      <c r="ER3" s="14">
        <v>42033</v>
      </c>
      <c r="ES3" s="14">
        <v>42033</v>
      </c>
      <c r="ET3" s="9">
        <v>2</v>
      </c>
      <c r="EU3" s="14"/>
      <c r="EV3" s="14"/>
      <c r="EW3" s="9">
        <v>1</v>
      </c>
      <c r="EX3" s="14">
        <v>41241</v>
      </c>
      <c r="EY3" s="14">
        <v>41241</v>
      </c>
      <c r="EZ3" s="9">
        <v>2</v>
      </c>
      <c r="FA3" s="9"/>
      <c r="FB3" s="14"/>
      <c r="FC3" s="14"/>
      <c r="FD3" s="9">
        <v>2</v>
      </c>
      <c r="FE3" s="9">
        <f t="shared" ref="FE3:FE25" si="3">IF(FD3=1,2,IF(FD3=2,1,""))</f>
        <v>1</v>
      </c>
      <c r="FF3" s="9">
        <v>1</v>
      </c>
      <c r="FG3" s="9">
        <v>1</v>
      </c>
      <c r="FH3" s="12" t="s">
        <v>355</v>
      </c>
      <c r="FI3" s="9">
        <v>1</v>
      </c>
      <c r="FJ3" s="12" t="s">
        <v>917</v>
      </c>
      <c r="FK3" s="9">
        <v>2</v>
      </c>
      <c r="FL3" s="12" t="s">
        <v>374</v>
      </c>
      <c r="FM3" s="9">
        <v>2</v>
      </c>
      <c r="FN3" s="12" t="s">
        <v>374</v>
      </c>
      <c r="FO3" s="9">
        <v>2</v>
      </c>
      <c r="FP3" s="12" t="s">
        <v>374</v>
      </c>
      <c r="FQ3" s="12" t="s">
        <v>374</v>
      </c>
      <c r="FR3" s="9">
        <v>2</v>
      </c>
      <c r="FS3" s="9"/>
      <c r="FT3" s="9"/>
      <c r="FU3" s="10" t="s">
        <v>382</v>
      </c>
      <c r="FV3" s="9"/>
      <c r="FW3" s="10" t="s">
        <v>382</v>
      </c>
      <c r="FX3" s="9"/>
      <c r="FY3" s="12" t="s">
        <v>382</v>
      </c>
      <c r="FZ3" s="9"/>
      <c r="GA3" s="12" t="s">
        <v>382</v>
      </c>
      <c r="GB3" s="9"/>
      <c r="GC3" s="12" t="s">
        <v>382</v>
      </c>
      <c r="GD3" s="9"/>
      <c r="GE3" s="12" t="s">
        <v>382</v>
      </c>
      <c r="GF3" s="9"/>
      <c r="GG3" s="12" t="s">
        <v>382</v>
      </c>
      <c r="GH3" s="12"/>
    </row>
    <row r="4" spans="1:190" ht="90" x14ac:dyDescent="0.25">
      <c r="A4" s="11" t="s">
        <v>1038</v>
      </c>
      <c r="B4" s="10" t="s">
        <v>1039</v>
      </c>
      <c r="C4" s="15">
        <v>1</v>
      </c>
      <c r="D4" s="55" t="s">
        <v>443</v>
      </c>
      <c r="E4" s="15">
        <v>1</v>
      </c>
      <c r="F4" s="55" t="s">
        <v>374</v>
      </c>
      <c r="G4" s="55" t="s">
        <v>549</v>
      </c>
      <c r="H4" s="15">
        <v>1</v>
      </c>
      <c r="I4" s="55" t="s">
        <v>530</v>
      </c>
      <c r="J4" s="15">
        <v>1</v>
      </c>
      <c r="K4" s="55" t="s">
        <v>374</v>
      </c>
      <c r="L4" s="55" t="s">
        <v>1112</v>
      </c>
      <c r="M4" s="15">
        <v>1</v>
      </c>
      <c r="N4" s="55" t="s">
        <v>443</v>
      </c>
      <c r="O4" s="15">
        <v>1</v>
      </c>
      <c r="P4" s="55" t="s">
        <v>374</v>
      </c>
      <c r="Q4" s="55" t="s">
        <v>549</v>
      </c>
      <c r="R4" s="15">
        <v>1</v>
      </c>
      <c r="S4" s="55" t="s">
        <v>443</v>
      </c>
      <c r="T4" s="15">
        <v>1</v>
      </c>
      <c r="U4" s="15" t="s">
        <v>374</v>
      </c>
      <c r="V4" s="55" t="s">
        <v>549</v>
      </c>
      <c r="W4" s="15">
        <v>1</v>
      </c>
      <c r="X4" s="55" t="s">
        <v>443</v>
      </c>
      <c r="Y4" s="15">
        <v>1</v>
      </c>
      <c r="Z4" s="15" t="s">
        <v>374</v>
      </c>
      <c r="AA4" s="55" t="s">
        <v>549</v>
      </c>
      <c r="AB4" s="15">
        <v>1</v>
      </c>
      <c r="AC4" s="55" t="s">
        <v>443</v>
      </c>
      <c r="AD4" s="15">
        <v>1</v>
      </c>
      <c r="AE4" s="15" t="s">
        <v>374</v>
      </c>
      <c r="AF4" s="55" t="s">
        <v>549</v>
      </c>
      <c r="AG4" s="15">
        <v>1</v>
      </c>
      <c r="AH4" s="55" t="s">
        <v>443</v>
      </c>
      <c r="AI4" s="15">
        <v>1</v>
      </c>
      <c r="AJ4" s="15" t="s">
        <v>374</v>
      </c>
      <c r="AK4" s="55" t="s">
        <v>549</v>
      </c>
      <c r="AL4" s="15">
        <v>1</v>
      </c>
      <c r="AM4" s="55" t="s">
        <v>443</v>
      </c>
      <c r="AN4" s="15">
        <v>1</v>
      </c>
      <c r="AO4" s="15" t="s">
        <v>374</v>
      </c>
      <c r="AP4" s="55" t="s">
        <v>549</v>
      </c>
      <c r="AQ4" s="15">
        <v>1</v>
      </c>
      <c r="AR4" s="55" t="s">
        <v>443</v>
      </c>
      <c r="AS4" s="15">
        <v>1</v>
      </c>
      <c r="AT4" s="15" t="s">
        <v>374</v>
      </c>
      <c r="AU4" s="55" t="s">
        <v>549</v>
      </c>
      <c r="AV4" s="15">
        <v>1</v>
      </c>
      <c r="AW4" s="55" t="s">
        <v>443</v>
      </c>
      <c r="AX4" s="15">
        <v>1</v>
      </c>
      <c r="AY4" s="15" t="s">
        <v>374</v>
      </c>
      <c r="AZ4" s="55" t="s">
        <v>549</v>
      </c>
      <c r="BA4" s="15">
        <v>1</v>
      </c>
      <c r="BB4" s="55" t="s">
        <v>530</v>
      </c>
      <c r="BC4" s="15">
        <v>1</v>
      </c>
      <c r="BD4" s="15" t="s">
        <v>374</v>
      </c>
      <c r="BE4" s="55" t="s">
        <v>1113</v>
      </c>
      <c r="BF4" s="15">
        <v>1</v>
      </c>
      <c r="BG4" s="55" t="s">
        <v>443</v>
      </c>
      <c r="BH4" s="15">
        <v>1</v>
      </c>
      <c r="BI4" s="15" t="s">
        <v>374</v>
      </c>
      <c r="BJ4" s="55" t="s">
        <v>1111</v>
      </c>
      <c r="BK4" s="55"/>
      <c r="BL4" s="15"/>
      <c r="BM4" s="55"/>
      <c r="BN4" s="15"/>
      <c r="BO4" s="15" t="s">
        <v>374</v>
      </c>
      <c r="BP4" s="15"/>
      <c r="BQ4" s="12" t="s">
        <v>1096</v>
      </c>
      <c r="BR4" s="9">
        <v>1</v>
      </c>
      <c r="BS4" s="12" t="s">
        <v>799</v>
      </c>
      <c r="BT4" s="12" t="s">
        <v>1097</v>
      </c>
      <c r="BU4" s="9">
        <v>1</v>
      </c>
      <c r="BV4" s="60">
        <v>23</v>
      </c>
      <c r="BW4" s="60">
        <v>5</v>
      </c>
      <c r="BX4" s="60">
        <v>0</v>
      </c>
      <c r="BY4" s="60">
        <v>18</v>
      </c>
      <c r="BZ4" s="60">
        <v>96</v>
      </c>
      <c r="CA4" s="60">
        <v>17</v>
      </c>
      <c r="CB4" s="60">
        <v>0</v>
      </c>
      <c r="CC4" s="60">
        <v>90</v>
      </c>
      <c r="CD4" s="60">
        <v>24</v>
      </c>
      <c r="CE4" s="60">
        <v>0</v>
      </c>
      <c r="CF4" s="12" t="s">
        <v>374</v>
      </c>
      <c r="CG4" s="60">
        <f t="shared" si="0"/>
        <v>273</v>
      </c>
      <c r="CH4" s="60">
        <v>13</v>
      </c>
      <c r="CI4" s="9">
        <v>2</v>
      </c>
      <c r="CJ4" s="60">
        <v>101</v>
      </c>
      <c r="CK4" s="9">
        <v>2</v>
      </c>
      <c r="CL4" s="60">
        <v>159</v>
      </c>
      <c r="CM4" s="9">
        <v>2</v>
      </c>
      <c r="CN4" s="60">
        <f t="shared" si="1"/>
        <v>273</v>
      </c>
      <c r="CO4" s="10" t="b">
        <f t="shared" si="2"/>
        <v>1</v>
      </c>
      <c r="CP4" s="60">
        <v>210</v>
      </c>
      <c r="CQ4" s="60">
        <v>63</v>
      </c>
      <c r="CR4" s="60">
        <v>0</v>
      </c>
      <c r="CS4" s="60">
        <v>6</v>
      </c>
      <c r="CT4" s="9">
        <v>1</v>
      </c>
      <c r="CU4" s="12" t="s">
        <v>1098</v>
      </c>
      <c r="CV4" s="9">
        <v>1</v>
      </c>
      <c r="CW4" s="9">
        <v>2</v>
      </c>
      <c r="CX4" s="9">
        <v>2</v>
      </c>
      <c r="CY4" s="12" t="s">
        <v>374</v>
      </c>
      <c r="CZ4" s="9">
        <v>1</v>
      </c>
      <c r="DA4" s="48">
        <v>10000</v>
      </c>
      <c r="DB4" s="9"/>
      <c r="DC4" s="9">
        <v>1</v>
      </c>
      <c r="DD4" s="9">
        <v>2</v>
      </c>
      <c r="DE4" s="9"/>
      <c r="DF4" s="9"/>
      <c r="DG4" s="9"/>
      <c r="DH4" s="12"/>
      <c r="DI4" s="9"/>
      <c r="DJ4" s="9"/>
      <c r="DK4" s="9"/>
      <c r="DL4" s="12"/>
      <c r="DM4" s="9"/>
      <c r="DN4" s="9"/>
      <c r="DO4" s="9"/>
      <c r="DP4" s="12"/>
      <c r="DQ4" s="9"/>
      <c r="DR4" s="9"/>
      <c r="DS4" s="9"/>
      <c r="DT4" s="12"/>
      <c r="DU4" s="9">
        <v>1</v>
      </c>
      <c r="DV4" s="9">
        <v>2</v>
      </c>
      <c r="DW4" s="9">
        <v>2</v>
      </c>
      <c r="DX4" s="9">
        <v>2</v>
      </c>
      <c r="DY4" s="9">
        <v>2</v>
      </c>
      <c r="DZ4" s="9">
        <v>2</v>
      </c>
      <c r="EA4" s="9">
        <v>2</v>
      </c>
      <c r="EB4" s="9">
        <v>2</v>
      </c>
      <c r="EC4" s="9">
        <v>2</v>
      </c>
      <c r="ED4" s="10" t="s">
        <v>374</v>
      </c>
      <c r="EE4" s="9">
        <v>1</v>
      </c>
      <c r="EF4" s="14">
        <v>41094</v>
      </c>
      <c r="EG4" s="14">
        <v>42925</v>
      </c>
      <c r="EH4" s="9">
        <v>1</v>
      </c>
      <c r="EI4" s="14">
        <v>41129</v>
      </c>
      <c r="EJ4" s="14">
        <v>42891</v>
      </c>
      <c r="EK4" s="9">
        <v>1</v>
      </c>
      <c r="EL4" s="14">
        <v>41171</v>
      </c>
      <c r="EM4" s="14">
        <v>41171</v>
      </c>
      <c r="EN4" s="9">
        <v>1</v>
      </c>
      <c r="EO4" s="14">
        <v>40914</v>
      </c>
      <c r="EP4" s="14">
        <v>42956</v>
      </c>
      <c r="EQ4" s="9">
        <v>1</v>
      </c>
      <c r="ER4" s="14">
        <v>40977</v>
      </c>
      <c r="ES4" s="14">
        <v>40977</v>
      </c>
      <c r="ET4" s="9">
        <v>2</v>
      </c>
      <c r="EU4" s="14"/>
      <c r="EV4" s="14"/>
      <c r="EW4" s="9">
        <v>2</v>
      </c>
      <c r="EX4" s="14"/>
      <c r="EY4" s="14"/>
      <c r="EZ4" s="9">
        <v>2</v>
      </c>
      <c r="FA4" s="9"/>
      <c r="FB4" s="14"/>
      <c r="FC4" s="14"/>
      <c r="FD4" s="9">
        <v>2</v>
      </c>
      <c r="FE4" s="9">
        <f t="shared" si="3"/>
        <v>1</v>
      </c>
      <c r="FF4" s="9">
        <v>1</v>
      </c>
      <c r="FG4" s="9">
        <v>1</v>
      </c>
      <c r="FH4" s="12" t="s">
        <v>1099</v>
      </c>
      <c r="FI4" s="9">
        <v>1</v>
      </c>
      <c r="FJ4" s="12" t="s">
        <v>1100</v>
      </c>
      <c r="FK4" s="9">
        <v>2</v>
      </c>
      <c r="FL4" s="12" t="s">
        <v>374</v>
      </c>
      <c r="FM4" s="9">
        <v>2</v>
      </c>
      <c r="FN4" s="12" t="s">
        <v>374</v>
      </c>
      <c r="FO4" s="9">
        <v>2</v>
      </c>
      <c r="FP4" s="12" t="s">
        <v>374</v>
      </c>
      <c r="FQ4" s="12" t="s">
        <v>374</v>
      </c>
      <c r="FR4" s="9">
        <v>2</v>
      </c>
      <c r="FS4" s="9"/>
      <c r="FT4" s="9"/>
      <c r="FU4" s="10" t="s">
        <v>382</v>
      </c>
      <c r="FV4" s="9"/>
      <c r="FW4" s="10" t="s">
        <v>382</v>
      </c>
      <c r="FX4" s="9"/>
      <c r="FY4" s="12" t="s">
        <v>382</v>
      </c>
      <c r="FZ4" s="9"/>
      <c r="GA4" s="12" t="s">
        <v>382</v>
      </c>
      <c r="GB4" s="9"/>
      <c r="GC4" s="12" t="s">
        <v>382</v>
      </c>
      <c r="GD4" s="9"/>
      <c r="GE4" s="12" t="s">
        <v>382</v>
      </c>
      <c r="GF4" s="9"/>
      <c r="GG4" s="12" t="s">
        <v>382</v>
      </c>
      <c r="GH4" s="12"/>
    </row>
    <row r="5" spans="1:190" ht="90" x14ac:dyDescent="0.25">
      <c r="A5" s="11" t="s">
        <v>372</v>
      </c>
      <c r="B5" s="10" t="s">
        <v>373</v>
      </c>
      <c r="C5" s="9">
        <v>1</v>
      </c>
      <c r="D5" s="12" t="s">
        <v>62</v>
      </c>
      <c r="E5" s="9">
        <v>1</v>
      </c>
      <c r="F5" s="12" t="s">
        <v>374</v>
      </c>
      <c r="G5" s="12" t="s">
        <v>523</v>
      </c>
      <c r="H5" s="9">
        <v>5</v>
      </c>
      <c r="I5" s="12" t="s">
        <v>62</v>
      </c>
      <c r="J5" s="9">
        <v>1</v>
      </c>
      <c r="K5" s="12" t="s">
        <v>374</v>
      </c>
      <c r="L5" s="12" t="s">
        <v>523</v>
      </c>
      <c r="M5" s="9">
        <v>1</v>
      </c>
      <c r="N5" s="12" t="s">
        <v>62</v>
      </c>
      <c r="O5" s="9">
        <v>1</v>
      </c>
      <c r="P5" s="12" t="s">
        <v>374</v>
      </c>
      <c r="Q5" s="12" t="s">
        <v>523</v>
      </c>
      <c r="R5" s="9">
        <v>1</v>
      </c>
      <c r="S5" s="12" t="s">
        <v>62</v>
      </c>
      <c r="T5" s="9">
        <v>1</v>
      </c>
      <c r="U5" s="9" t="s">
        <v>374</v>
      </c>
      <c r="V5" s="12" t="s">
        <v>524</v>
      </c>
      <c r="W5" s="9">
        <v>1</v>
      </c>
      <c r="X5" s="12" t="s">
        <v>62</v>
      </c>
      <c r="Y5" s="9">
        <v>1</v>
      </c>
      <c r="Z5" s="9" t="s">
        <v>374</v>
      </c>
      <c r="AA5" s="12" t="s">
        <v>525</v>
      </c>
      <c r="AB5" s="9">
        <v>1</v>
      </c>
      <c r="AC5" s="12"/>
      <c r="AD5" s="9">
        <v>2</v>
      </c>
      <c r="AE5" s="9" t="s">
        <v>374</v>
      </c>
      <c r="AF5" s="12"/>
      <c r="AG5" s="9">
        <v>9</v>
      </c>
      <c r="AH5" s="12" t="s">
        <v>64</v>
      </c>
      <c r="AI5" s="9">
        <v>1</v>
      </c>
      <c r="AJ5" s="9" t="s">
        <v>374</v>
      </c>
      <c r="AK5" s="12" t="s">
        <v>526</v>
      </c>
      <c r="AL5" s="9">
        <v>1</v>
      </c>
      <c r="AM5" s="12"/>
      <c r="AN5" s="9">
        <v>2</v>
      </c>
      <c r="AO5" s="9" t="s">
        <v>374</v>
      </c>
      <c r="AP5" s="12"/>
      <c r="AQ5" s="9">
        <v>1</v>
      </c>
      <c r="AR5" s="12" t="s">
        <v>62</v>
      </c>
      <c r="AS5" s="9">
        <v>1</v>
      </c>
      <c r="AT5" s="9" t="s">
        <v>374</v>
      </c>
      <c r="AU5" s="12" t="s">
        <v>523</v>
      </c>
      <c r="AV5" s="9">
        <v>1</v>
      </c>
      <c r="AW5" s="12"/>
      <c r="AX5" s="9">
        <v>2</v>
      </c>
      <c r="AY5" s="9" t="s">
        <v>374</v>
      </c>
      <c r="AZ5" s="12"/>
      <c r="BA5" s="9">
        <v>1</v>
      </c>
      <c r="BB5" s="12"/>
      <c r="BC5" s="9">
        <v>2</v>
      </c>
      <c r="BD5" s="9" t="s">
        <v>374</v>
      </c>
      <c r="BE5" s="12"/>
      <c r="BF5" s="9">
        <v>1</v>
      </c>
      <c r="BG5" s="12"/>
      <c r="BH5" s="9">
        <v>2</v>
      </c>
      <c r="BI5" s="9" t="s">
        <v>374</v>
      </c>
      <c r="BJ5" s="12"/>
      <c r="BK5" s="12"/>
      <c r="BL5" s="9"/>
      <c r="BM5" s="12"/>
      <c r="BN5" s="9"/>
      <c r="BO5" s="9" t="s">
        <v>374</v>
      </c>
      <c r="BP5" s="9"/>
      <c r="BQ5" s="12" t="s">
        <v>496</v>
      </c>
      <c r="BR5" s="9">
        <v>2</v>
      </c>
      <c r="BS5" s="9"/>
      <c r="BT5" s="9"/>
      <c r="BU5" s="9"/>
      <c r="BV5" s="60">
        <v>39</v>
      </c>
      <c r="BW5" s="60">
        <v>0</v>
      </c>
      <c r="BX5" s="60">
        <v>0</v>
      </c>
      <c r="BY5" s="60">
        <v>4</v>
      </c>
      <c r="BZ5" s="60">
        <v>159</v>
      </c>
      <c r="CA5" s="60">
        <v>25</v>
      </c>
      <c r="CB5" s="60">
        <v>0</v>
      </c>
      <c r="CC5" s="60">
        <v>142</v>
      </c>
      <c r="CD5" s="60">
        <v>8</v>
      </c>
      <c r="CE5" s="60">
        <v>53</v>
      </c>
      <c r="CF5" s="12" t="s">
        <v>497</v>
      </c>
      <c r="CG5" s="60">
        <f t="shared" si="0"/>
        <v>430</v>
      </c>
      <c r="CH5" s="60">
        <v>3</v>
      </c>
      <c r="CI5" s="9">
        <v>2</v>
      </c>
      <c r="CJ5" s="60">
        <v>74</v>
      </c>
      <c r="CK5" s="9">
        <v>2</v>
      </c>
      <c r="CL5" s="60">
        <v>353</v>
      </c>
      <c r="CM5" s="9">
        <v>2</v>
      </c>
      <c r="CN5" s="60">
        <f t="shared" si="1"/>
        <v>430</v>
      </c>
      <c r="CO5" s="10" t="b">
        <f t="shared" si="2"/>
        <v>1</v>
      </c>
      <c r="CP5" s="60">
        <v>316</v>
      </c>
      <c r="CQ5" s="60">
        <v>114</v>
      </c>
      <c r="CR5" s="60">
        <v>0</v>
      </c>
      <c r="CS5" s="60">
        <v>0</v>
      </c>
      <c r="CT5" s="9">
        <v>1</v>
      </c>
      <c r="CU5" s="12" t="s">
        <v>498</v>
      </c>
      <c r="CV5" s="9">
        <v>1</v>
      </c>
      <c r="CW5" s="9">
        <v>2</v>
      </c>
      <c r="CX5" s="9">
        <v>2</v>
      </c>
      <c r="CY5" s="12" t="s">
        <v>374</v>
      </c>
      <c r="CZ5" s="9">
        <v>1</v>
      </c>
      <c r="DA5" s="48">
        <v>17000</v>
      </c>
      <c r="DB5" s="9"/>
      <c r="DC5" s="9">
        <v>1</v>
      </c>
      <c r="DD5" s="9">
        <v>1</v>
      </c>
      <c r="DE5" s="9">
        <v>1</v>
      </c>
      <c r="DF5" s="9">
        <v>1</v>
      </c>
      <c r="DG5" s="9">
        <v>2</v>
      </c>
      <c r="DH5" s="12" t="s">
        <v>553</v>
      </c>
      <c r="DI5" s="9">
        <v>1</v>
      </c>
      <c r="DJ5" s="9">
        <v>1</v>
      </c>
      <c r="DK5" s="9">
        <v>2</v>
      </c>
      <c r="DL5" s="12" t="s">
        <v>554</v>
      </c>
      <c r="DM5" s="9">
        <v>1</v>
      </c>
      <c r="DN5" s="9">
        <v>1</v>
      </c>
      <c r="DO5" s="9">
        <v>2</v>
      </c>
      <c r="DP5" s="10" t="s">
        <v>555</v>
      </c>
      <c r="DQ5" s="9">
        <v>1</v>
      </c>
      <c r="DR5" s="9">
        <v>1</v>
      </c>
      <c r="DS5" s="9">
        <v>2</v>
      </c>
      <c r="DT5" s="12" t="s">
        <v>556</v>
      </c>
      <c r="DU5" s="9"/>
      <c r="DV5" s="9"/>
      <c r="DW5" s="9"/>
      <c r="DX5" s="9"/>
      <c r="DY5" s="9"/>
      <c r="DZ5" s="9"/>
      <c r="EA5" s="9"/>
      <c r="EB5" s="9"/>
      <c r="EC5" s="9"/>
      <c r="ED5" s="10"/>
      <c r="EE5" s="9">
        <v>1</v>
      </c>
      <c r="EF5" s="14">
        <v>43132</v>
      </c>
      <c r="EG5" s="14">
        <v>43132</v>
      </c>
      <c r="EH5" s="9">
        <v>1</v>
      </c>
      <c r="EI5" s="14">
        <v>41411</v>
      </c>
      <c r="EJ5" s="14">
        <v>41411</v>
      </c>
      <c r="EK5" s="9">
        <v>1</v>
      </c>
      <c r="EL5" s="14">
        <v>44740</v>
      </c>
      <c r="EM5" s="14">
        <v>44740</v>
      </c>
      <c r="EN5" s="9">
        <v>1</v>
      </c>
      <c r="EO5" s="14">
        <v>43398</v>
      </c>
      <c r="EP5" s="14">
        <v>43398</v>
      </c>
      <c r="EQ5" s="9">
        <v>1</v>
      </c>
      <c r="ER5" s="14">
        <v>43398</v>
      </c>
      <c r="ES5" s="14">
        <v>43398</v>
      </c>
      <c r="ET5" s="9">
        <v>2</v>
      </c>
      <c r="EU5" s="14"/>
      <c r="EV5" s="14"/>
      <c r="EW5" s="9">
        <v>1</v>
      </c>
      <c r="EX5" s="14">
        <v>41493</v>
      </c>
      <c r="EY5" s="14">
        <v>41493</v>
      </c>
      <c r="EZ5" s="9">
        <v>2</v>
      </c>
      <c r="FA5" s="9"/>
      <c r="FB5" s="14"/>
      <c r="FC5" s="14"/>
      <c r="FD5" s="9">
        <v>2</v>
      </c>
      <c r="FE5" s="9">
        <f t="shared" si="3"/>
        <v>1</v>
      </c>
      <c r="FF5" s="9">
        <v>1</v>
      </c>
      <c r="FG5" s="9">
        <v>1</v>
      </c>
      <c r="FH5" s="12" t="s">
        <v>499</v>
      </c>
      <c r="FI5" s="9">
        <v>2</v>
      </c>
      <c r="FJ5" s="12" t="s">
        <v>374</v>
      </c>
      <c r="FK5" s="9">
        <v>1</v>
      </c>
      <c r="FL5" s="12" t="s">
        <v>500</v>
      </c>
      <c r="FM5" s="9">
        <v>1</v>
      </c>
      <c r="FN5" s="12" t="s">
        <v>501</v>
      </c>
      <c r="FO5" s="9">
        <v>2</v>
      </c>
      <c r="FP5" s="12" t="s">
        <v>374</v>
      </c>
      <c r="FQ5" s="12" t="s">
        <v>374</v>
      </c>
      <c r="FR5" s="9">
        <v>1</v>
      </c>
      <c r="FS5" s="9">
        <v>2</v>
      </c>
      <c r="FT5" s="9"/>
      <c r="FU5" s="10" t="s">
        <v>382</v>
      </c>
      <c r="FV5" s="9"/>
      <c r="FW5" s="10" t="s">
        <v>382</v>
      </c>
      <c r="FX5" s="9"/>
      <c r="FY5" s="12" t="s">
        <v>382</v>
      </c>
      <c r="FZ5" s="9"/>
      <c r="GA5" s="12" t="s">
        <v>382</v>
      </c>
      <c r="GB5" s="9"/>
      <c r="GC5" s="12" t="s">
        <v>382</v>
      </c>
      <c r="GD5" s="9"/>
      <c r="GE5" s="12" t="s">
        <v>382</v>
      </c>
      <c r="GF5" s="9"/>
      <c r="GG5" s="12" t="s">
        <v>382</v>
      </c>
      <c r="GH5" s="12"/>
    </row>
    <row r="6" spans="1:190" ht="75" x14ac:dyDescent="0.25">
      <c r="A6" s="11" t="s">
        <v>626</v>
      </c>
      <c r="B6" s="10" t="s">
        <v>627</v>
      </c>
      <c r="C6" s="9">
        <v>1</v>
      </c>
      <c r="D6" s="12" t="s">
        <v>742</v>
      </c>
      <c r="E6" s="9">
        <v>1</v>
      </c>
      <c r="F6" s="12" t="s">
        <v>374</v>
      </c>
      <c r="G6" s="12" t="s">
        <v>743</v>
      </c>
      <c r="H6" s="9">
        <v>1</v>
      </c>
      <c r="I6" s="12" t="s">
        <v>744</v>
      </c>
      <c r="J6" s="9">
        <v>1</v>
      </c>
      <c r="K6" s="12" t="s">
        <v>374</v>
      </c>
      <c r="L6" s="12" t="s">
        <v>745</v>
      </c>
      <c r="M6" s="9">
        <v>1</v>
      </c>
      <c r="N6" s="12" t="s">
        <v>746</v>
      </c>
      <c r="O6" s="9">
        <v>1</v>
      </c>
      <c r="P6" s="12" t="s">
        <v>374</v>
      </c>
      <c r="Q6" s="12" t="s">
        <v>747</v>
      </c>
      <c r="R6" s="9">
        <v>1</v>
      </c>
      <c r="S6" s="12" t="s">
        <v>443</v>
      </c>
      <c r="T6" s="9">
        <v>1</v>
      </c>
      <c r="U6" s="9" t="s">
        <v>374</v>
      </c>
      <c r="V6" s="12" t="s">
        <v>747</v>
      </c>
      <c r="W6" s="9">
        <v>1</v>
      </c>
      <c r="X6" s="12" t="s">
        <v>746</v>
      </c>
      <c r="Y6" s="9">
        <v>1</v>
      </c>
      <c r="Z6" s="9" t="s">
        <v>374</v>
      </c>
      <c r="AA6" s="12" t="s">
        <v>748</v>
      </c>
      <c r="AB6" s="9">
        <v>1</v>
      </c>
      <c r="AC6" s="12" t="s">
        <v>443</v>
      </c>
      <c r="AD6" s="9">
        <v>1</v>
      </c>
      <c r="AE6" s="9" t="s">
        <v>374</v>
      </c>
      <c r="AF6" s="12" t="s">
        <v>747</v>
      </c>
      <c r="AG6" s="9">
        <v>1</v>
      </c>
      <c r="AH6" s="12" t="s">
        <v>746</v>
      </c>
      <c r="AI6" s="9">
        <v>1</v>
      </c>
      <c r="AJ6" s="9" t="s">
        <v>374</v>
      </c>
      <c r="AK6" s="12" t="s">
        <v>749</v>
      </c>
      <c r="AL6" s="9">
        <v>1</v>
      </c>
      <c r="AM6" s="12" t="s">
        <v>746</v>
      </c>
      <c r="AN6" s="9">
        <v>1</v>
      </c>
      <c r="AO6" s="9" t="s">
        <v>374</v>
      </c>
      <c r="AP6" s="12" t="s">
        <v>747</v>
      </c>
      <c r="AQ6" s="9">
        <v>1</v>
      </c>
      <c r="AR6" s="12" t="s">
        <v>443</v>
      </c>
      <c r="AS6" s="9">
        <v>1</v>
      </c>
      <c r="AT6" s="9" t="s">
        <v>374</v>
      </c>
      <c r="AU6" s="12" t="s">
        <v>747</v>
      </c>
      <c r="AV6" s="9">
        <v>1</v>
      </c>
      <c r="AW6" s="12" t="s">
        <v>750</v>
      </c>
      <c r="AX6" s="9">
        <v>1</v>
      </c>
      <c r="AY6" s="9" t="s">
        <v>374</v>
      </c>
      <c r="AZ6" s="12" t="s">
        <v>747</v>
      </c>
      <c r="BA6" s="9">
        <v>1</v>
      </c>
      <c r="BB6" s="12"/>
      <c r="BC6" s="9">
        <v>2</v>
      </c>
      <c r="BD6" s="9" t="s">
        <v>374</v>
      </c>
      <c r="BE6" s="12"/>
      <c r="BF6" s="9">
        <v>1</v>
      </c>
      <c r="BG6" s="12" t="s">
        <v>443</v>
      </c>
      <c r="BH6" s="9">
        <v>1</v>
      </c>
      <c r="BI6" s="9" t="s">
        <v>374</v>
      </c>
      <c r="BJ6" s="12" t="s">
        <v>747</v>
      </c>
      <c r="BK6" s="12"/>
      <c r="BL6" s="9"/>
      <c r="BM6" s="12"/>
      <c r="BN6" s="9"/>
      <c r="BO6" s="9" t="s">
        <v>374</v>
      </c>
      <c r="BP6" s="9"/>
      <c r="BQ6" s="12" t="s">
        <v>717</v>
      </c>
      <c r="BR6" s="9">
        <v>1</v>
      </c>
      <c r="BS6" s="12" t="s">
        <v>718</v>
      </c>
      <c r="BT6" s="12" t="s">
        <v>719</v>
      </c>
      <c r="BU6" s="9">
        <v>1</v>
      </c>
      <c r="BV6" s="60">
        <v>81</v>
      </c>
      <c r="BW6" s="60">
        <v>12</v>
      </c>
      <c r="BX6" s="60">
        <v>0</v>
      </c>
      <c r="BY6" s="60">
        <v>0</v>
      </c>
      <c r="BZ6" s="60">
        <v>300</v>
      </c>
      <c r="CA6" s="60">
        <f>14+2</f>
        <v>16</v>
      </c>
      <c r="CB6" s="60">
        <v>0</v>
      </c>
      <c r="CC6" s="60">
        <v>110</v>
      </c>
      <c r="CD6" s="60">
        <v>16</v>
      </c>
      <c r="CE6" s="60">
        <v>0</v>
      </c>
      <c r="CF6" s="12" t="s">
        <v>374</v>
      </c>
      <c r="CG6" s="60">
        <f t="shared" si="0"/>
        <v>535</v>
      </c>
      <c r="CH6" s="60">
        <v>21</v>
      </c>
      <c r="CI6" s="9">
        <v>2</v>
      </c>
      <c r="CJ6" s="60">
        <v>113</v>
      </c>
      <c r="CK6" s="9">
        <v>1</v>
      </c>
      <c r="CL6" s="60">
        <v>401</v>
      </c>
      <c r="CM6" s="9">
        <v>1</v>
      </c>
      <c r="CN6" s="60">
        <f t="shared" si="1"/>
        <v>535</v>
      </c>
      <c r="CO6" s="10" t="b">
        <f t="shared" si="2"/>
        <v>1</v>
      </c>
      <c r="CP6" s="60">
        <v>387</v>
      </c>
      <c r="CQ6" s="60">
        <v>147</v>
      </c>
      <c r="CR6" s="60">
        <v>1</v>
      </c>
      <c r="CS6" s="60">
        <v>14</v>
      </c>
      <c r="CT6" s="9">
        <v>1</v>
      </c>
      <c r="CU6" s="12" t="s">
        <v>720</v>
      </c>
      <c r="CV6" s="9">
        <v>2</v>
      </c>
      <c r="CW6" s="9">
        <v>2</v>
      </c>
      <c r="CX6" s="9">
        <v>2</v>
      </c>
      <c r="CY6" s="12" t="s">
        <v>374</v>
      </c>
      <c r="CZ6" s="9">
        <v>1</v>
      </c>
      <c r="DA6" s="48">
        <v>26000</v>
      </c>
      <c r="DB6" s="9"/>
      <c r="DC6" s="9">
        <v>1</v>
      </c>
      <c r="DD6" s="9">
        <v>1</v>
      </c>
      <c r="DE6" s="9">
        <v>2</v>
      </c>
      <c r="DF6" s="9">
        <v>2</v>
      </c>
      <c r="DG6" s="9"/>
      <c r="DH6" s="12"/>
      <c r="DI6" s="9">
        <v>1</v>
      </c>
      <c r="DJ6" s="9">
        <v>1</v>
      </c>
      <c r="DK6" s="9">
        <v>1</v>
      </c>
      <c r="DL6" s="12" t="s">
        <v>772</v>
      </c>
      <c r="DM6" s="9">
        <v>2</v>
      </c>
      <c r="DN6" s="9">
        <v>2</v>
      </c>
      <c r="DO6" s="9"/>
      <c r="DP6" s="10"/>
      <c r="DQ6" s="9">
        <v>2</v>
      </c>
      <c r="DR6" s="9">
        <v>2</v>
      </c>
      <c r="DS6" s="9"/>
      <c r="DT6" s="12"/>
      <c r="DU6" s="9"/>
      <c r="DV6" s="9"/>
      <c r="DW6" s="9"/>
      <c r="DX6" s="9"/>
      <c r="DY6" s="9"/>
      <c r="DZ6" s="9"/>
      <c r="EA6" s="9"/>
      <c r="EB6" s="9"/>
      <c r="EC6" s="9"/>
      <c r="ED6" s="10"/>
      <c r="EE6" s="9">
        <v>1</v>
      </c>
      <c r="EF6" s="14">
        <v>39450</v>
      </c>
      <c r="EG6" s="14">
        <v>39450</v>
      </c>
      <c r="EH6" s="9">
        <v>2</v>
      </c>
      <c r="EI6" s="14"/>
      <c r="EJ6" s="14"/>
      <c r="EK6" s="9">
        <v>1</v>
      </c>
      <c r="EL6" s="14">
        <v>42492</v>
      </c>
      <c r="EM6" s="14">
        <v>42492</v>
      </c>
      <c r="EN6" s="9">
        <v>2</v>
      </c>
      <c r="EO6" s="14"/>
      <c r="EP6" s="14"/>
      <c r="EQ6" s="9">
        <v>2</v>
      </c>
      <c r="ER6" s="14"/>
      <c r="ES6" s="14"/>
      <c r="ET6" s="9">
        <v>2</v>
      </c>
      <c r="EU6" s="14"/>
      <c r="EV6" s="14"/>
      <c r="EW6" s="9">
        <v>1</v>
      </c>
      <c r="EX6" s="14">
        <v>42348</v>
      </c>
      <c r="EY6" s="14">
        <v>42348</v>
      </c>
      <c r="EZ6" s="9">
        <v>1</v>
      </c>
      <c r="FA6" s="12" t="s">
        <v>778</v>
      </c>
      <c r="FB6" s="14">
        <v>43763</v>
      </c>
      <c r="FC6" s="14">
        <v>43763</v>
      </c>
      <c r="FD6" s="9">
        <v>2</v>
      </c>
      <c r="FE6" s="9">
        <f t="shared" si="3"/>
        <v>1</v>
      </c>
      <c r="FF6" s="9">
        <v>1</v>
      </c>
      <c r="FG6" s="9">
        <v>1</v>
      </c>
      <c r="FH6" s="12" t="s">
        <v>721</v>
      </c>
      <c r="FI6" s="9">
        <v>1</v>
      </c>
      <c r="FJ6" s="12" t="s">
        <v>722</v>
      </c>
      <c r="FK6" s="9">
        <v>2</v>
      </c>
      <c r="FL6" s="12" t="s">
        <v>374</v>
      </c>
      <c r="FM6" s="9">
        <v>2</v>
      </c>
      <c r="FN6" s="12" t="s">
        <v>374</v>
      </c>
      <c r="FO6" s="9">
        <v>2</v>
      </c>
      <c r="FP6" s="12" t="s">
        <v>374</v>
      </c>
      <c r="FQ6" s="12" t="s">
        <v>374</v>
      </c>
      <c r="FR6" s="9">
        <v>2</v>
      </c>
      <c r="FS6" s="9"/>
      <c r="FT6" s="9"/>
      <c r="FU6" s="10" t="s">
        <v>382</v>
      </c>
      <c r="FV6" s="9"/>
      <c r="FW6" s="10" t="s">
        <v>382</v>
      </c>
      <c r="FX6" s="9"/>
      <c r="FY6" s="12" t="s">
        <v>382</v>
      </c>
      <c r="FZ6" s="9"/>
      <c r="GA6" s="12" t="s">
        <v>382</v>
      </c>
      <c r="GB6" s="9"/>
      <c r="GC6" s="12" t="s">
        <v>382</v>
      </c>
      <c r="GD6" s="9"/>
      <c r="GE6" s="12" t="s">
        <v>382</v>
      </c>
      <c r="GF6" s="9"/>
      <c r="GG6" s="12" t="s">
        <v>382</v>
      </c>
      <c r="GH6" s="12" t="s">
        <v>723</v>
      </c>
    </row>
    <row r="7" spans="1:190" ht="90" x14ac:dyDescent="0.25">
      <c r="A7" s="11" t="s">
        <v>1301</v>
      </c>
      <c r="B7" s="10" t="s">
        <v>1302</v>
      </c>
      <c r="C7" s="9">
        <v>1</v>
      </c>
      <c r="D7" s="12" t="s">
        <v>540</v>
      </c>
      <c r="E7" s="9">
        <v>1</v>
      </c>
      <c r="F7" s="12" t="s">
        <v>374</v>
      </c>
      <c r="G7" s="55" t="s">
        <v>549</v>
      </c>
      <c r="H7" s="9">
        <v>5</v>
      </c>
      <c r="I7" s="12" t="s">
        <v>1324</v>
      </c>
      <c r="J7" s="9">
        <v>1</v>
      </c>
      <c r="K7" s="12" t="s">
        <v>1382</v>
      </c>
      <c r="L7" s="12" t="s">
        <v>549</v>
      </c>
      <c r="M7" s="9">
        <v>1</v>
      </c>
      <c r="N7" s="12" t="s">
        <v>111</v>
      </c>
      <c r="O7" s="9">
        <v>2</v>
      </c>
      <c r="P7" s="12" t="s">
        <v>374</v>
      </c>
      <c r="Q7" s="12"/>
      <c r="R7" s="9">
        <v>1</v>
      </c>
      <c r="S7" s="12" t="s">
        <v>530</v>
      </c>
      <c r="T7" s="9">
        <v>1</v>
      </c>
      <c r="U7" s="9" t="s">
        <v>1382</v>
      </c>
      <c r="V7" s="12" t="s">
        <v>549</v>
      </c>
      <c r="W7" s="9">
        <v>1</v>
      </c>
      <c r="X7" s="12" t="s">
        <v>530</v>
      </c>
      <c r="Y7" s="9">
        <v>1</v>
      </c>
      <c r="Z7" s="9" t="s">
        <v>374</v>
      </c>
      <c r="AA7" s="12" t="s">
        <v>549</v>
      </c>
      <c r="AB7" s="9">
        <v>1</v>
      </c>
      <c r="AC7" s="12" t="s">
        <v>1325</v>
      </c>
      <c r="AD7" s="9">
        <v>1</v>
      </c>
      <c r="AE7" s="9" t="s">
        <v>374</v>
      </c>
      <c r="AF7" s="12" t="s">
        <v>549</v>
      </c>
      <c r="AG7" s="9">
        <v>1</v>
      </c>
      <c r="AH7" s="12" t="s">
        <v>540</v>
      </c>
      <c r="AI7" s="9">
        <v>1</v>
      </c>
      <c r="AJ7" s="9" t="s">
        <v>374</v>
      </c>
      <c r="AK7" s="12" t="s">
        <v>549</v>
      </c>
      <c r="AL7" s="9">
        <v>1</v>
      </c>
      <c r="AM7" s="12" t="s">
        <v>540</v>
      </c>
      <c r="AN7" s="9">
        <v>2</v>
      </c>
      <c r="AO7" s="9" t="s">
        <v>374</v>
      </c>
      <c r="AP7" s="12"/>
      <c r="AQ7" s="9">
        <v>1</v>
      </c>
      <c r="AR7" s="12" t="s">
        <v>540</v>
      </c>
      <c r="AS7" s="9">
        <v>1</v>
      </c>
      <c r="AT7" s="9" t="s">
        <v>374</v>
      </c>
      <c r="AU7" s="12" t="s">
        <v>549</v>
      </c>
      <c r="AV7" s="9">
        <v>1</v>
      </c>
      <c r="AW7" s="12" t="s">
        <v>64</v>
      </c>
      <c r="AX7" s="9">
        <v>1</v>
      </c>
      <c r="AY7" s="9" t="s">
        <v>374</v>
      </c>
      <c r="AZ7" s="12" t="s">
        <v>549</v>
      </c>
      <c r="BA7" s="9">
        <v>1</v>
      </c>
      <c r="BB7" s="12" t="s">
        <v>111</v>
      </c>
      <c r="BC7" s="9">
        <v>2</v>
      </c>
      <c r="BD7" s="9" t="s">
        <v>374</v>
      </c>
      <c r="BE7" s="12"/>
      <c r="BF7" s="9">
        <v>1</v>
      </c>
      <c r="BG7" s="12" t="s">
        <v>530</v>
      </c>
      <c r="BH7" s="9">
        <v>4</v>
      </c>
      <c r="BI7" s="9" t="s">
        <v>1348</v>
      </c>
      <c r="BJ7" s="12" t="s">
        <v>549</v>
      </c>
      <c r="BK7" s="12"/>
      <c r="BL7" s="9"/>
      <c r="BM7" s="12"/>
      <c r="BN7" s="9"/>
      <c r="BO7" s="9" t="s">
        <v>374</v>
      </c>
      <c r="BP7" s="9"/>
      <c r="BQ7" s="12" t="s">
        <v>1326</v>
      </c>
      <c r="BR7" s="9">
        <v>2</v>
      </c>
      <c r="BS7" s="9"/>
      <c r="BT7" s="9"/>
      <c r="BU7" s="9"/>
      <c r="BV7" s="60">
        <v>32</v>
      </c>
      <c r="BW7" s="60">
        <v>0</v>
      </c>
      <c r="BX7" s="60">
        <v>0</v>
      </c>
      <c r="BY7" s="60">
        <v>101</v>
      </c>
      <c r="BZ7" s="60">
        <v>215</v>
      </c>
      <c r="CA7" s="60">
        <v>44</v>
      </c>
      <c r="CB7" s="60">
        <v>0</v>
      </c>
      <c r="CC7" s="60">
        <v>118</v>
      </c>
      <c r="CD7" s="60">
        <v>78</v>
      </c>
      <c r="CE7" s="60">
        <v>37</v>
      </c>
      <c r="CF7" s="63" t="s">
        <v>1387</v>
      </c>
      <c r="CG7" s="60">
        <f t="shared" si="0"/>
        <v>625</v>
      </c>
      <c r="CH7" s="60">
        <v>32</v>
      </c>
      <c r="CI7" s="9">
        <v>2</v>
      </c>
      <c r="CJ7" s="60">
        <v>133</v>
      </c>
      <c r="CK7" s="9">
        <v>2</v>
      </c>
      <c r="CL7" s="60">
        <v>460</v>
      </c>
      <c r="CM7" s="9">
        <v>1</v>
      </c>
      <c r="CN7" s="60">
        <f t="shared" si="1"/>
        <v>625</v>
      </c>
      <c r="CO7" s="10" t="b">
        <f t="shared" si="2"/>
        <v>1</v>
      </c>
      <c r="CP7" s="60">
        <v>475</v>
      </c>
      <c r="CQ7" s="60">
        <v>150</v>
      </c>
      <c r="CR7" s="60">
        <v>0</v>
      </c>
      <c r="CS7" s="60">
        <v>28</v>
      </c>
      <c r="CT7" s="9">
        <v>2</v>
      </c>
      <c r="CU7" s="12"/>
      <c r="CV7" s="9"/>
      <c r="CW7" s="9"/>
      <c r="CX7" s="9"/>
      <c r="CY7" s="12"/>
      <c r="CZ7" s="9"/>
      <c r="DA7" s="48"/>
      <c r="DB7" s="9" t="s">
        <v>14</v>
      </c>
      <c r="DC7" s="9">
        <v>1</v>
      </c>
      <c r="DD7" s="9">
        <v>1</v>
      </c>
      <c r="DE7" s="9">
        <v>1</v>
      </c>
      <c r="DF7" s="9">
        <v>2</v>
      </c>
      <c r="DG7" s="9">
        <v>3</v>
      </c>
      <c r="DH7" s="12" t="s">
        <v>1352</v>
      </c>
      <c r="DI7" s="9">
        <v>1</v>
      </c>
      <c r="DJ7" s="9">
        <v>1</v>
      </c>
      <c r="DK7" s="9">
        <v>2</v>
      </c>
      <c r="DL7" s="12" t="s">
        <v>1327</v>
      </c>
      <c r="DM7" s="9">
        <v>1</v>
      </c>
      <c r="DN7" s="9">
        <v>2</v>
      </c>
      <c r="DO7" s="9">
        <v>2</v>
      </c>
      <c r="DP7" s="10" t="s">
        <v>1349</v>
      </c>
      <c r="DQ7" s="9">
        <v>1</v>
      </c>
      <c r="DR7" s="9">
        <v>1</v>
      </c>
      <c r="DS7" s="9">
        <v>2</v>
      </c>
      <c r="DT7" s="12" t="s">
        <v>1350</v>
      </c>
      <c r="DU7" s="9"/>
      <c r="DV7" s="9"/>
      <c r="DW7" s="9"/>
      <c r="DX7" s="9"/>
      <c r="DY7" s="9"/>
      <c r="DZ7" s="9"/>
      <c r="EA7" s="9"/>
      <c r="EB7" s="9"/>
      <c r="EC7" s="9"/>
      <c r="ED7" s="10"/>
      <c r="EE7" s="9">
        <v>2</v>
      </c>
      <c r="EF7" s="14"/>
      <c r="EG7" s="14"/>
      <c r="EH7" s="9">
        <v>2</v>
      </c>
      <c r="EI7" s="14"/>
      <c r="EJ7" s="14"/>
      <c r="EK7" s="9">
        <v>1</v>
      </c>
      <c r="EL7" s="14">
        <v>44896</v>
      </c>
      <c r="EM7" s="14">
        <v>44896</v>
      </c>
      <c r="EN7" s="9">
        <v>2</v>
      </c>
      <c r="EO7" s="14"/>
      <c r="EP7" s="14"/>
      <c r="EQ7" s="9">
        <v>2</v>
      </c>
      <c r="ER7" s="14"/>
      <c r="ES7" s="14"/>
      <c r="ET7" s="9">
        <v>2</v>
      </c>
      <c r="EU7" s="14"/>
      <c r="EV7" s="14"/>
      <c r="EW7" s="9">
        <v>1</v>
      </c>
      <c r="EX7" s="14">
        <v>44896</v>
      </c>
      <c r="EY7" s="14">
        <v>44896</v>
      </c>
      <c r="EZ7" s="9">
        <v>2</v>
      </c>
      <c r="FA7" s="9"/>
      <c r="FB7" s="14"/>
      <c r="FC7" s="14"/>
      <c r="FD7" s="9">
        <v>2</v>
      </c>
      <c r="FE7" s="9">
        <f t="shared" si="3"/>
        <v>1</v>
      </c>
      <c r="FF7" s="9">
        <v>1</v>
      </c>
      <c r="FG7" s="9">
        <v>1</v>
      </c>
      <c r="FH7" s="12" t="s">
        <v>1328</v>
      </c>
      <c r="FI7" s="9">
        <v>1</v>
      </c>
      <c r="FJ7" s="12" t="s">
        <v>1329</v>
      </c>
      <c r="FK7" s="9">
        <v>1</v>
      </c>
      <c r="FL7" s="12" t="s">
        <v>1330</v>
      </c>
      <c r="FM7" s="9">
        <v>1</v>
      </c>
      <c r="FN7" s="12" t="s">
        <v>1331</v>
      </c>
      <c r="FO7" s="9">
        <v>1</v>
      </c>
      <c r="FP7" s="12" t="s">
        <v>1332</v>
      </c>
      <c r="FQ7" s="12" t="s">
        <v>1333</v>
      </c>
      <c r="FR7" s="9">
        <v>1</v>
      </c>
      <c r="FS7" s="9">
        <v>1</v>
      </c>
      <c r="FT7" s="9">
        <v>1</v>
      </c>
      <c r="FU7" s="12" t="s">
        <v>500</v>
      </c>
      <c r="FV7" s="9">
        <v>1</v>
      </c>
      <c r="FW7" s="12" t="s">
        <v>500</v>
      </c>
      <c r="FX7" s="9">
        <v>1</v>
      </c>
      <c r="FY7" s="12" t="s">
        <v>500</v>
      </c>
      <c r="FZ7" s="9">
        <v>1</v>
      </c>
      <c r="GA7" s="12" t="s">
        <v>1334</v>
      </c>
      <c r="GB7" s="9">
        <v>1</v>
      </c>
      <c r="GC7" s="12" t="s">
        <v>1334</v>
      </c>
      <c r="GD7" s="9">
        <v>1</v>
      </c>
      <c r="GE7" s="12" t="s">
        <v>1358</v>
      </c>
      <c r="GF7" s="9">
        <v>1</v>
      </c>
      <c r="GG7" s="12" t="s">
        <v>1335</v>
      </c>
      <c r="GH7" s="12" t="s">
        <v>1336</v>
      </c>
    </row>
    <row r="8" spans="1:190" ht="75" x14ac:dyDescent="0.25">
      <c r="A8" s="11" t="s">
        <v>479</v>
      </c>
      <c r="B8" s="10" t="s">
        <v>480</v>
      </c>
      <c r="C8" s="15">
        <v>1</v>
      </c>
      <c r="D8" s="55" t="s">
        <v>364</v>
      </c>
      <c r="E8" s="15">
        <v>1</v>
      </c>
      <c r="F8" s="55" t="str">
        <f>IF(E8=4,"","NA")</f>
        <v>NA</v>
      </c>
      <c r="G8" s="12" t="s">
        <v>1258</v>
      </c>
      <c r="H8" s="15">
        <v>1</v>
      </c>
      <c r="I8" s="55" t="s">
        <v>364</v>
      </c>
      <c r="J8" s="15">
        <v>1</v>
      </c>
      <c r="K8" s="55" t="str">
        <f>IF(J8=4,"","NA")</f>
        <v>NA</v>
      </c>
      <c r="L8" s="12" t="s">
        <v>1259</v>
      </c>
      <c r="M8" s="15">
        <v>1</v>
      </c>
      <c r="N8" s="55" t="s">
        <v>364</v>
      </c>
      <c r="O8" s="9">
        <v>1</v>
      </c>
      <c r="P8" s="55" t="str">
        <f>IF(O8=4,"","NA")</f>
        <v>NA</v>
      </c>
      <c r="Q8" s="12" t="s">
        <v>1260</v>
      </c>
      <c r="R8" s="15">
        <v>1</v>
      </c>
      <c r="S8" s="55" t="s">
        <v>364</v>
      </c>
      <c r="T8" s="15">
        <v>1</v>
      </c>
      <c r="U8" s="15" t="str">
        <f>IF(T8=4,"","NA")</f>
        <v>NA</v>
      </c>
      <c r="V8" s="12" t="s">
        <v>1261</v>
      </c>
      <c r="W8" s="15">
        <v>1</v>
      </c>
      <c r="X8" s="55" t="s">
        <v>540</v>
      </c>
      <c r="Y8" s="15">
        <v>1</v>
      </c>
      <c r="Z8" s="15" t="str">
        <f>IF(Y8=4,"","NA")</f>
        <v>NA</v>
      </c>
      <c r="AA8" s="12" t="s">
        <v>1260</v>
      </c>
      <c r="AB8" s="15">
        <v>1</v>
      </c>
      <c r="AC8" s="55" t="s">
        <v>364</v>
      </c>
      <c r="AD8" s="15">
        <v>1</v>
      </c>
      <c r="AE8" s="15" t="str">
        <f>IF(AD8=4,"","NA")</f>
        <v>NA</v>
      </c>
      <c r="AF8" s="12" t="s">
        <v>1258</v>
      </c>
      <c r="AG8" s="15">
        <v>1</v>
      </c>
      <c r="AH8" s="55" t="s">
        <v>364</v>
      </c>
      <c r="AI8" s="15">
        <v>1</v>
      </c>
      <c r="AJ8" s="15" t="str">
        <f>IF(AI8=4,"","NA")</f>
        <v>NA</v>
      </c>
      <c r="AK8" s="12" t="s">
        <v>1262</v>
      </c>
      <c r="AL8" s="15">
        <v>1</v>
      </c>
      <c r="AM8" s="55" t="s">
        <v>364</v>
      </c>
      <c r="AN8" s="15">
        <v>1</v>
      </c>
      <c r="AO8" s="15" t="str">
        <f>IF(AN8=4,"","NA")</f>
        <v>NA</v>
      </c>
      <c r="AP8" s="12" t="s">
        <v>1258</v>
      </c>
      <c r="AQ8" s="15">
        <v>1</v>
      </c>
      <c r="AR8" s="55" t="s">
        <v>364</v>
      </c>
      <c r="AS8" s="15">
        <v>1</v>
      </c>
      <c r="AT8" s="15" t="str">
        <f>IF(AS8=4,"","NA")</f>
        <v>NA</v>
      </c>
      <c r="AU8" s="12" t="s">
        <v>1258</v>
      </c>
      <c r="AV8" s="15">
        <v>1</v>
      </c>
      <c r="AW8" s="55" t="s">
        <v>364</v>
      </c>
      <c r="AX8" s="15">
        <v>1</v>
      </c>
      <c r="AY8" s="15" t="str">
        <f>IF(AX8=4,"","NA")</f>
        <v>NA</v>
      </c>
      <c r="AZ8" s="12" t="s">
        <v>1258</v>
      </c>
      <c r="BA8" s="15"/>
      <c r="BB8" s="55"/>
      <c r="BC8" s="15"/>
      <c r="BD8" s="15" t="str">
        <f>IF(BC8=4,"","NA")</f>
        <v>NA</v>
      </c>
      <c r="BE8" s="55"/>
      <c r="BF8" s="15">
        <v>1</v>
      </c>
      <c r="BG8" s="55" t="s">
        <v>364</v>
      </c>
      <c r="BH8" s="15">
        <v>1</v>
      </c>
      <c r="BI8" s="15" t="str">
        <f>IF(BH8=4,"","NA")</f>
        <v>NA</v>
      </c>
      <c r="BJ8" s="12" t="s">
        <v>1258</v>
      </c>
      <c r="BK8" s="55"/>
      <c r="BL8" s="15"/>
      <c r="BM8" s="55"/>
      <c r="BN8" s="15"/>
      <c r="BO8" s="15" t="str">
        <f>IF(BN8=4,"","NA")</f>
        <v>NA</v>
      </c>
      <c r="BP8" s="15"/>
      <c r="BQ8" s="12" t="s">
        <v>1236</v>
      </c>
      <c r="BR8" s="9">
        <v>1</v>
      </c>
      <c r="BS8" s="12" t="s">
        <v>1237</v>
      </c>
      <c r="BT8" s="12" t="s">
        <v>1238</v>
      </c>
      <c r="BU8" s="9">
        <v>1</v>
      </c>
      <c r="BV8" s="60">
        <v>266</v>
      </c>
      <c r="BW8" s="60">
        <v>3</v>
      </c>
      <c r="BX8" s="60">
        <v>0</v>
      </c>
      <c r="BY8" s="60">
        <v>0</v>
      </c>
      <c r="BZ8" s="60">
        <v>353</v>
      </c>
      <c r="CA8" s="60">
        <v>28</v>
      </c>
      <c r="CB8" s="60">
        <v>0</v>
      </c>
      <c r="CC8" s="60">
        <v>97</v>
      </c>
      <c r="CD8" s="60">
        <v>2</v>
      </c>
      <c r="CE8" s="60">
        <v>0</v>
      </c>
      <c r="CF8" s="12" t="str">
        <f>IF(CE8=0,"NA","")</f>
        <v>NA</v>
      </c>
      <c r="CG8" s="60">
        <f t="shared" si="0"/>
        <v>749</v>
      </c>
      <c r="CH8" s="60">
        <v>22</v>
      </c>
      <c r="CI8" s="9">
        <v>2</v>
      </c>
      <c r="CJ8" s="60">
        <v>6</v>
      </c>
      <c r="CK8" s="9">
        <v>2</v>
      </c>
      <c r="CL8" s="60">
        <v>721</v>
      </c>
      <c r="CM8" s="9">
        <v>2</v>
      </c>
      <c r="CN8" s="60">
        <f t="shared" si="1"/>
        <v>749</v>
      </c>
      <c r="CO8" s="10" t="b">
        <f t="shared" si="2"/>
        <v>1</v>
      </c>
      <c r="CP8" s="60">
        <v>567</v>
      </c>
      <c r="CQ8" s="60">
        <v>182</v>
      </c>
      <c r="CR8" s="60">
        <v>0</v>
      </c>
      <c r="CS8" s="60">
        <v>27</v>
      </c>
      <c r="CT8" s="9">
        <v>1</v>
      </c>
      <c r="CU8" s="12" t="s">
        <v>1239</v>
      </c>
      <c r="CV8" s="9">
        <v>2</v>
      </c>
      <c r="CW8" s="9">
        <v>2</v>
      </c>
      <c r="CX8" s="9">
        <v>2</v>
      </c>
      <c r="CY8" s="12" t="str">
        <f>IF(CX8=2,"NA","")</f>
        <v>NA</v>
      </c>
      <c r="CZ8" s="9">
        <v>1</v>
      </c>
      <c r="DA8" s="48">
        <v>6500</v>
      </c>
      <c r="DB8" s="9"/>
      <c r="DC8" s="9">
        <v>1</v>
      </c>
      <c r="DD8" s="9">
        <v>2</v>
      </c>
      <c r="DE8" s="9"/>
      <c r="DF8" s="9"/>
      <c r="DG8" s="9"/>
      <c r="DH8" s="12"/>
      <c r="DI8" s="9"/>
      <c r="DJ8" s="9"/>
      <c r="DK8" s="9"/>
      <c r="DL8" s="12"/>
      <c r="DM8" s="9"/>
      <c r="DN8" s="9"/>
      <c r="DO8" s="9"/>
      <c r="DP8" s="12"/>
      <c r="DQ8" s="9"/>
      <c r="DR8" s="9"/>
      <c r="DS8" s="9"/>
      <c r="DT8" s="12"/>
      <c r="DU8" s="9">
        <v>1</v>
      </c>
      <c r="DV8" s="9">
        <v>2</v>
      </c>
      <c r="DW8" s="9">
        <v>2</v>
      </c>
      <c r="DX8" s="9">
        <v>2</v>
      </c>
      <c r="DY8" s="9">
        <v>2</v>
      </c>
      <c r="DZ8" s="9">
        <v>2</v>
      </c>
      <c r="EA8" s="9">
        <v>2</v>
      </c>
      <c r="EB8" s="9">
        <v>2</v>
      </c>
      <c r="EC8" s="9">
        <v>2</v>
      </c>
      <c r="ED8" s="10" t="s">
        <v>374</v>
      </c>
      <c r="EE8" s="9">
        <v>1</v>
      </c>
      <c r="EF8" s="14"/>
      <c r="EG8" s="14"/>
      <c r="EH8" s="9">
        <v>2</v>
      </c>
      <c r="EI8" s="14"/>
      <c r="EJ8" s="14"/>
      <c r="EK8" s="9">
        <v>2</v>
      </c>
      <c r="EL8" s="14"/>
      <c r="EM8" s="14"/>
      <c r="EN8" s="9">
        <v>1</v>
      </c>
      <c r="EO8" s="14">
        <v>42009</v>
      </c>
      <c r="EP8" s="14">
        <v>42009</v>
      </c>
      <c r="EQ8" s="9">
        <v>2</v>
      </c>
      <c r="ER8" s="14"/>
      <c r="ES8" s="14"/>
      <c r="ET8" s="9">
        <v>2</v>
      </c>
      <c r="EU8" s="14"/>
      <c r="EV8" s="14"/>
      <c r="EW8" s="9">
        <v>1</v>
      </c>
      <c r="EX8" s="14"/>
      <c r="EY8" s="14"/>
      <c r="EZ8" s="9">
        <v>2</v>
      </c>
      <c r="FA8" s="9"/>
      <c r="FB8" s="14"/>
      <c r="FC8" s="14"/>
      <c r="FD8" s="9">
        <v>2</v>
      </c>
      <c r="FE8" s="9">
        <f t="shared" si="3"/>
        <v>1</v>
      </c>
      <c r="FF8" s="9">
        <v>1</v>
      </c>
      <c r="FG8" s="9">
        <v>1</v>
      </c>
      <c r="FH8" s="12" t="s">
        <v>1240</v>
      </c>
      <c r="FI8" s="9">
        <v>1</v>
      </c>
      <c r="FJ8" s="12" t="s">
        <v>1240</v>
      </c>
      <c r="FK8" s="9">
        <v>2</v>
      </c>
      <c r="FL8" s="12" t="str">
        <f>IF(FK8=2,"NA","")</f>
        <v>NA</v>
      </c>
      <c r="FM8" s="9">
        <v>1</v>
      </c>
      <c r="FN8" s="12" t="s">
        <v>501</v>
      </c>
      <c r="FO8" s="9">
        <v>2</v>
      </c>
      <c r="FP8" s="12" t="str">
        <f>IF(FO8=2,"NA","")</f>
        <v>NA</v>
      </c>
      <c r="FQ8" s="12" t="str">
        <f>IF(FO8=2,"NA","")</f>
        <v>NA</v>
      </c>
      <c r="FR8" s="9">
        <v>2</v>
      </c>
      <c r="FS8" s="9"/>
      <c r="FT8" s="9"/>
      <c r="FU8" s="10" t="str">
        <f>IF(FT8=2,"NA","")</f>
        <v/>
      </c>
      <c r="FV8" s="9"/>
      <c r="FW8" s="10" t="str">
        <f>IF(FV8=2,"NA","")</f>
        <v/>
      </c>
      <c r="FX8" s="9"/>
      <c r="FY8" s="12" t="str">
        <f>IF(FX8=2,"NA","")</f>
        <v/>
      </c>
      <c r="FZ8" s="9"/>
      <c r="GA8" s="12" t="str">
        <f>IF(FZ8=2,"NA","")</f>
        <v/>
      </c>
      <c r="GB8" s="9"/>
      <c r="GC8" s="12" t="str">
        <f>IF(GB8=2,"NA","")</f>
        <v/>
      </c>
      <c r="GD8" s="9"/>
      <c r="GE8" s="12" t="str">
        <f>IF(GD8=2,"NA","")</f>
        <v/>
      </c>
      <c r="GF8" s="9"/>
      <c r="GG8" s="12" t="str">
        <f>IF(GF8=2,"NA","")</f>
        <v/>
      </c>
      <c r="GH8" s="12"/>
    </row>
    <row r="9" spans="1:190" ht="75" x14ac:dyDescent="0.25">
      <c r="A9" s="11" t="s">
        <v>380</v>
      </c>
      <c r="B9" s="10" t="s">
        <v>381</v>
      </c>
      <c r="C9" s="9">
        <v>1</v>
      </c>
      <c r="D9" s="12" t="s">
        <v>443</v>
      </c>
      <c r="E9" s="9">
        <v>1</v>
      </c>
      <c r="F9" s="12" t="s">
        <v>374</v>
      </c>
      <c r="G9" s="12" t="s">
        <v>527</v>
      </c>
      <c r="H9" s="9">
        <v>1</v>
      </c>
      <c r="I9" s="12" t="s">
        <v>528</v>
      </c>
      <c r="J9" s="9">
        <v>1</v>
      </c>
      <c r="K9" s="12" t="s">
        <v>374</v>
      </c>
      <c r="L9" s="12" t="s">
        <v>529</v>
      </c>
      <c r="M9" s="9">
        <v>1</v>
      </c>
      <c r="N9" s="12" t="s">
        <v>530</v>
      </c>
      <c r="O9" s="9">
        <v>1</v>
      </c>
      <c r="P9" s="12" t="s">
        <v>374</v>
      </c>
      <c r="Q9" s="12" t="s">
        <v>531</v>
      </c>
      <c r="R9" s="9">
        <v>1</v>
      </c>
      <c r="S9" s="12" t="s">
        <v>443</v>
      </c>
      <c r="T9" s="9">
        <v>1</v>
      </c>
      <c r="U9" s="9" t="s">
        <v>374</v>
      </c>
      <c r="V9" s="12" t="s">
        <v>532</v>
      </c>
      <c r="W9" s="9">
        <v>1</v>
      </c>
      <c r="X9" s="12" t="s">
        <v>443</v>
      </c>
      <c r="Y9" s="9"/>
      <c r="Z9" s="9" t="s">
        <v>374</v>
      </c>
      <c r="AA9" s="12" t="s">
        <v>533</v>
      </c>
      <c r="AB9" s="9">
        <v>1</v>
      </c>
      <c r="AC9" s="12" t="s">
        <v>534</v>
      </c>
      <c r="AD9" s="9"/>
      <c r="AE9" s="9" t="s">
        <v>374</v>
      </c>
      <c r="AF9" s="12" t="s">
        <v>535</v>
      </c>
      <c r="AG9" s="9">
        <v>9</v>
      </c>
      <c r="AH9" s="12" t="s">
        <v>530</v>
      </c>
      <c r="AI9" s="9">
        <v>1</v>
      </c>
      <c r="AJ9" s="9" t="s">
        <v>374</v>
      </c>
      <c r="AK9" s="12" t="s">
        <v>536</v>
      </c>
      <c r="AL9" s="9">
        <v>1</v>
      </c>
      <c r="AM9" s="12" t="s">
        <v>443</v>
      </c>
      <c r="AN9" s="9">
        <v>1</v>
      </c>
      <c r="AO9" s="9" t="s">
        <v>374</v>
      </c>
      <c r="AP9" s="12" t="s">
        <v>527</v>
      </c>
      <c r="AQ9" s="9">
        <v>1</v>
      </c>
      <c r="AR9" s="12" t="s">
        <v>443</v>
      </c>
      <c r="AS9" s="9">
        <v>1</v>
      </c>
      <c r="AT9" s="9" t="s">
        <v>374</v>
      </c>
      <c r="AU9" s="12" t="s">
        <v>527</v>
      </c>
      <c r="AV9" s="9">
        <v>1</v>
      </c>
      <c r="AW9" s="12" t="s">
        <v>443</v>
      </c>
      <c r="AX9" s="9">
        <v>1</v>
      </c>
      <c r="AY9" s="9" t="s">
        <v>374</v>
      </c>
      <c r="AZ9" s="12" t="s">
        <v>537</v>
      </c>
      <c r="BA9" s="9"/>
      <c r="BB9" s="12"/>
      <c r="BC9" s="9"/>
      <c r="BD9" s="9" t="s">
        <v>374</v>
      </c>
      <c r="BE9" s="12"/>
      <c r="BF9" s="9">
        <v>1</v>
      </c>
      <c r="BG9" s="12" t="s">
        <v>443</v>
      </c>
      <c r="BH9" s="9">
        <v>2</v>
      </c>
      <c r="BI9" s="9" t="s">
        <v>374</v>
      </c>
      <c r="BJ9" s="12"/>
      <c r="BK9" s="12"/>
      <c r="BL9" s="9"/>
      <c r="BM9" s="12"/>
      <c r="BN9" s="9"/>
      <c r="BO9" s="9" t="s">
        <v>374</v>
      </c>
      <c r="BP9" s="9"/>
      <c r="BQ9" s="12" t="s">
        <v>502</v>
      </c>
      <c r="BR9" s="9">
        <v>2</v>
      </c>
      <c r="BS9" s="9"/>
      <c r="BT9" s="9"/>
      <c r="BU9" s="9"/>
      <c r="BV9" s="60">
        <v>36</v>
      </c>
      <c r="BW9" s="60">
        <v>82</v>
      </c>
      <c r="BX9" s="60">
        <v>0</v>
      </c>
      <c r="BY9" s="60">
        <v>0</v>
      </c>
      <c r="BZ9" s="60">
        <v>369</v>
      </c>
      <c r="CA9" s="60">
        <v>20</v>
      </c>
      <c r="CB9" s="60">
        <v>0</v>
      </c>
      <c r="CC9" s="60">
        <v>124</v>
      </c>
      <c r="CD9" s="60">
        <v>37</v>
      </c>
      <c r="CE9" s="60">
        <v>0</v>
      </c>
      <c r="CF9" s="12" t="s">
        <v>374</v>
      </c>
      <c r="CG9" s="60">
        <f t="shared" si="0"/>
        <v>668</v>
      </c>
      <c r="CH9" s="60">
        <v>93</v>
      </c>
      <c r="CI9" s="9">
        <v>1</v>
      </c>
      <c r="CJ9" s="60">
        <v>278</v>
      </c>
      <c r="CK9" s="9">
        <v>1</v>
      </c>
      <c r="CL9" s="60">
        <v>297</v>
      </c>
      <c r="CM9" s="9">
        <v>1</v>
      </c>
      <c r="CN9" s="60">
        <f t="shared" si="1"/>
        <v>668</v>
      </c>
      <c r="CO9" s="10" t="b">
        <f t="shared" si="2"/>
        <v>1</v>
      </c>
      <c r="CP9" s="60">
        <v>465</v>
      </c>
      <c r="CQ9" s="60">
        <v>203</v>
      </c>
      <c r="CR9" s="60">
        <v>0</v>
      </c>
      <c r="CS9" s="60">
        <v>27</v>
      </c>
      <c r="CT9" s="9">
        <v>1</v>
      </c>
      <c r="CU9" s="12" t="s">
        <v>503</v>
      </c>
      <c r="CV9" s="9">
        <v>1</v>
      </c>
      <c r="CW9" s="9">
        <v>1</v>
      </c>
      <c r="CX9" s="9">
        <v>1</v>
      </c>
      <c r="CY9" s="12" t="s">
        <v>504</v>
      </c>
      <c r="CZ9" s="9">
        <v>1</v>
      </c>
      <c r="DA9" s="48">
        <v>20000</v>
      </c>
      <c r="DB9" s="9"/>
      <c r="DC9" s="9">
        <v>1</v>
      </c>
      <c r="DD9" s="9">
        <v>1</v>
      </c>
      <c r="DE9" s="9">
        <v>1</v>
      </c>
      <c r="DF9" s="9">
        <v>1</v>
      </c>
      <c r="DG9" s="9">
        <v>2</v>
      </c>
      <c r="DH9" s="12" t="s">
        <v>557</v>
      </c>
      <c r="DI9" s="9">
        <v>1</v>
      </c>
      <c r="DJ9" s="9">
        <v>1</v>
      </c>
      <c r="DK9" s="9">
        <v>1</v>
      </c>
      <c r="DL9" s="12" t="s">
        <v>557</v>
      </c>
      <c r="DM9" s="9">
        <v>1</v>
      </c>
      <c r="DN9" s="9">
        <v>1</v>
      </c>
      <c r="DO9" s="9">
        <v>2</v>
      </c>
      <c r="DP9" s="10" t="s">
        <v>558</v>
      </c>
      <c r="DQ9" s="9">
        <v>1</v>
      </c>
      <c r="DR9" s="9">
        <v>1</v>
      </c>
      <c r="DS9" s="9">
        <v>1</v>
      </c>
      <c r="DT9" s="12" t="s">
        <v>559</v>
      </c>
      <c r="DU9" s="9"/>
      <c r="DV9" s="9"/>
      <c r="DW9" s="9"/>
      <c r="DX9" s="9"/>
      <c r="DY9" s="9"/>
      <c r="DZ9" s="9"/>
      <c r="EA9" s="9"/>
      <c r="EB9" s="9"/>
      <c r="EC9" s="9"/>
      <c r="ED9" s="10"/>
      <c r="EE9" s="9">
        <v>1</v>
      </c>
      <c r="EF9" s="14">
        <v>44343</v>
      </c>
      <c r="EG9" s="14">
        <v>44343</v>
      </c>
      <c r="EH9" s="9">
        <v>2</v>
      </c>
      <c r="EI9" s="14"/>
      <c r="EJ9" s="14"/>
      <c r="EK9" s="9">
        <v>1</v>
      </c>
      <c r="EL9" s="14">
        <v>37582</v>
      </c>
      <c r="EM9" s="14">
        <v>40939</v>
      </c>
      <c r="EN9" s="9">
        <v>1</v>
      </c>
      <c r="EO9" s="65">
        <v>41676</v>
      </c>
      <c r="EP9" s="14">
        <v>42572</v>
      </c>
      <c r="EQ9" s="9">
        <v>1</v>
      </c>
      <c r="ER9" s="14">
        <v>41963</v>
      </c>
      <c r="ES9" s="14">
        <v>41963</v>
      </c>
      <c r="ET9" s="9">
        <v>2</v>
      </c>
      <c r="EU9" s="14"/>
      <c r="EV9" s="14"/>
      <c r="EW9" s="9">
        <v>1</v>
      </c>
      <c r="EX9" s="14">
        <v>44343</v>
      </c>
      <c r="EY9" s="14">
        <v>44343</v>
      </c>
      <c r="EZ9" s="9">
        <v>1</v>
      </c>
      <c r="FA9" s="12" t="s">
        <v>564</v>
      </c>
      <c r="FB9" s="14">
        <v>44296</v>
      </c>
      <c r="FC9" s="14">
        <v>44296</v>
      </c>
      <c r="FD9" s="9">
        <v>2</v>
      </c>
      <c r="FE9" s="9">
        <f t="shared" si="3"/>
        <v>1</v>
      </c>
      <c r="FF9" s="9">
        <v>1</v>
      </c>
      <c r="FG9" s="9">
        <v>1</v>
      </c>
      <c r="FH9" s="12" t="s">
        <v>505</v>
      </c>
      <c r="FI9" s="9">
        <v>1</v>
      </c>
      <c r="FJ9" s="12" t="s">
        <v>506</v>
      </c>
      <c r="FK9" s="9">
        <v>1</v>
      </c>
      <c r="FL9" s="12" t="s">
        <v>507</v>
      </c>
      <c r="FM9" s="9">
        <v>1</v>
      </c>
      <c r="FN9" s="12" t="s">
        <v>508</v>
      </c>
      <c r="FO9" s="9">
        <v>2</v>
      </c>
      <c r="FP9" s="12" t="s">
        <v>374</v>
      </c>
      <c r="FQ9" s="12" t="s">
        <v>374</v>
      </c>
      <c r="FR9" s="9">
        <v>1</v>
      </c>
      <c r="FS9" s="9">
        <v>1</v>
      </c>
      <c r="FT9" s="9">
        <v>1</v>
      </c>
      <c r="FU9" s="12" t="s">
        <v>509</v>
      </c>
      <c r="FV9" s="9">
        <v>1</v>
      </c>
      <c r="FW9" s="12" t="s">
        <v>509</v>
      </c>
      <c r="FX9" s="9">
        <v>2</v>
      </c>
      <c r="FY9" s="12" t="s">
        <v>374</v>
      </c>
      <c r="FZ9" s="9">
        <v>1</v>
      </c>
      <c r="GA9" s="12" t="s">
        <v>510</v>
      </c>
      <c r="GB9" s="9">
        <v>1</v>
      </c>
      <c r="GC9" s="12" t="s">
        <v>510</v>
      </c>
      <c r="GD9" s="9">
        <v>1</v>
      </c>
      <c r="GE9" s="12" t="s">
        <v>511</v>
      </c>
      <c r="GF9" s="9">
        <v>2</v>
      </c>
      <c r="GG9" s="12" t="s">
        <v>374</v>
      </c>
      <c r="GH9" s="12"/>
    </row>
    <row r="10" spans="1:190" ht="105" x14ac:dyDescent="0.25">
      <c r="A10" s="11" t="s">
        <v>1165</v>
      </c>
      <c r="B10" s="10" t="s">
        <v>813</v>
      </c>
      <c r="C10" s="15">
        <v>1</v>
      </c>
      <c r="D10" s="12" t="s">
        <v>945</v>
      </c>
      <c r="E10" s="15">
        <v>1</v>
      </c>
      <c r="F10" s="55" t="s">
        <v>374</v>
      </c>
      <c r="G10" s="55" t="s">
        <v>549</v>
      </c>
      <c r="H10" s="15">
        <v>1</v>
      </c>
      <c r="I10" s="12" t="s">
        <v>945</v>
      </c>
      <c r="J10" s="15">
        <v>1</v>
      </c>
      <c r="K10" s="55" t="s">
        <v>374</v>
      </c>
      <c r="L10" s="12" t="s">
        <v>946</v>
      </c>
      <c r="M10" s="15">
        <v>1</v>
      </c>
      <c r="N10" s="12" t="s">
        <v>945</v>
      </c>
      <c r="O10" s="15">
        <v>1</v>
      </c>
      <c r="P10" s="55" t="s">
        <v>374</v>
      </c>
      <c r="Q10" s="55" t="s">
        <v>549</v>
      </c>
      <c r="R10" s="15">
        <v>1</v>
      </c>
      <c r="S10" s="12" t="s">
        <v>945</v>
      </c>
      <c r="T10" s="15">
        <v>1</v>
      </c>
      <c r="U10" s="15" t="s">
        <v>374</v>
      </c>
      <c r="V10" s="55" t="s">
        <v>549</v>
      </c>
      <c r="W10" s="15">
        <v>1</v>
      </c>
      <c r="X10" s="12" t="s">
        <v>945</v>
      </c>
      <c r="Y10" s="15">
        <v>1</v>
      </c>
      <c r="Z10" s="15" t="s">
        <v>374</v>
      </c>
      <c r="AA10" s="55" t="s">
        <v>549</v>
      </c>
      <c r="AB10" s="15">
        <v>1</v>
      </c>
      <c r="AC10" s="12" t="s">
        <v>945</v>
      </c>
      <c r="AD10" s="15">
        <v>1</v>
      </c>
      <c r="AE10" s="15" t="s">
        <v>374</v>
      </c>
      <c r="AF10" s="55" t="s">
        <v>549</v>
      </c>
      <c r="AG10" s="15">
        <v>1</v>
      </c>
      <c r="AH10" s="12" t="s">
        <v>945</v>
      </c>
      <c r="AI10" s="15">
        <v>1</v>
      </c>
      <c r="AJ10" s="15" t="s">
        <v>374</v>
      </c>
      <c r="AK10" s="55" t="s">
        <v>549</v>
      </c>
      <c r="AL10" s="15">
        <v>1</v>
      </c>
      <c r="AM10" s="12" t="s">
        <v>945</v>
      </c>
      <c r="AN10" s="15">
        <v>1</v>
      </c>
      <c r="AO10" s="15" t="s">
        <v>374</v>
      </c>
      <c r="AP10" s="55" t="s">
        <v>549</v>
      </c>
      <c r="AQ10" s="15">
        <v>1</v>
      </c>
      <c r="AR10" s="12" t="s">
        <v>945</v>
      </c>
      <c r="AS10" s="15">
        <v>1</v>
      </c>
      <c r="AT10" s="15" t="s">
        <v>374</v>
      </c>
      <c r="AU10" s="55" t="s">
        <v>549</v>
      </c>
      <c r="AV10" s="15">
        <v>1</v>
      </c>
      <c r="AW10" s="12" t="s">
        <v>945</v>
      </c>
      <c r="AX10" s="15">
        <v>1</v>
      </c>
      <c r="AY10" s="15" t="s">
        <v>374</v>
      </c>
      <c r="AZ10" s="55" t="s">
        <v>549</v>
      </c>
      <c r="BA10" s="15">
        <v>2</v>
      </c>
      <c r="BB10" s="12" t="s">
        <v>947</v>
      </c>
      <c r="BC10" s="15">
        <v>1</v>
      </c>
      <c r="BD10" s="15" t="s">
        <v>374</v>
      </c>
      <c r="BE10" s="55" t="s">
        <v>549</v>
      </c>
      <c r="BF10" s="15">
        <v>1</v>
      </c>
      <c r="BG10" s="12" t="s">
        <v>945</v>
      </c>
      <c r="BH10" s="15">
        <v>1</v>
      </c>
      <c r="BI10" s="15" t="s">
        <v>374</v>
      </c>
      <c r="BJ10" s="55" t="s">
        <v>549</v>
      </c>
      <c r="BK10" s="55"/>
      <c r="BL10" s="15"/>
      <c r="BM10" s="55"/>
      <c r="BN10" s="15"/>
      <c r="BO10" s="15" t="s">
        <v>374</v>
      </c>
      <c r="BP10" s="15"/>
      <c r="BQ10" s="12" t="s">
        <v>364</v>
      </c>
      <c r="BR10" s="9">
        <v>2</v>
      </c>
      <c r="BS10" s="9"/>
      <c r="BT10" s="9"/>
      <c r="BU10" s="9"/>
      <c r="BV10" s="60">
        <v>79</v>
      </c>
      <c r="BW10" s="60">
        <v>15</v>
      </c>
      <c r="BX10" s="60">
        <v>0</v>
      </c>
      <c r="BY10" s="60">
        <v>1</v>
      </c>
      <c r="BZ10" s="60">
        <v>121</v>
      </c>
      <c r="CA10" s="60">
        <v>145</v>
      </c>
      <c r="CB10" s="60">
        <v>2</v>
      </c>
      <c r="CC10" s="60">
        <v>243</v>
      </c>
      <c r="CD10" s="60">
        <v>466</v>
      </c>
      <c r="CE10" s="60">
        <v>1</v>
      </c>
      <c r="CF10" s="12" t="s">
        <v>936</v>
      </c>
      <c r="CG10" s="60">
        <f t="shared" si="0"/>
        <v>1073</v>
      </c>
      <c r="CH10" s="60">
        <v>23</v>
      </c>
      <c r="CI10" s="9">
        <v>2</v>
      </c>
      <c r="CJ10" s="60">
        <v>513</v>
      </c>
      <c r="CK10" s="9">
        <v>2</v>
      </c>
      <c r="CL10" s="60">
        <v>537</v>
      </c>
      <c r="CM10" s="9">
        <v>2</v>
      </c>
      <c r="CN10" s="60">
        <f t="shared" si="1"/>
        <v>1073</v>
      </c>
      <c r="CO10" s="10" t="b">
        <f t="shared" si="2"/>
        <v>1</v>
      </c>
      <c r="CP10" s="60">
        <v>407</v>
      </c>
      <c r="CQ10" s="60">
        <v>666</v>
      </c>
      <c r="CR10" s="60">
        <v>0</v>
      </c>
      <c r="CS10" s="60">
        <v>69</v>
      </c>
      <c r="CT10" s="9">
        <v>1</v>
      </c>
      <c r="CU10" s="12" t="s">
        <v>918</v>
      </c>
      <c r="CV10" s="9">
        <v>2</v>
      </c>
      <c r="CW10" s="9">
        <v>1</v>
      </c>
      <c r="CX10" s="9">
        <v>2</v>
      </c>
      <c r="CY10" s="12" t="s">
        <v>374</v>
      </c>
      <c r="CZ10" s="9">
        <v>2</v>
      </c>
      <c r="DA10" s="48" t="s">
        <v>374</v>
      </c>
      <c r="DB10" s="9"/>
      <c r="DC10" s="9">
        <v>1</v>
      </c>
      <c r="DD10" s="9">
        <v>2</v>
      </c>
      <c r="DE10" s="9"/>
      <c r="DF10" s="9"/>
      <c r="DG10" s="9"/>
      <c r="DH10" s="12"/>
      <c r="DI10" s="9"/>
      <c r="DJ10" s="9"/>
      <c r="DK10" s="9"/>
      <c r="DL10" s="12"/>
      <c r="DM10" s="9"/>
      <c r="DN10" s="9"/>
      <c r="DO10" s="9"/>
      <c r="DP10" s="12"/>
      <c r="DQ10" s="9"/>
      <c r="DR10" s="9"/>
      <c r="DS10" s="9"/>
      <c r="DT10" s="12"/>
      <c r="DU10" s="9">
        <v>1</v>
      </c>
      <c r="DV10" s="9">
        <v>2</v>
      </c>
      <c r="DW10" s="9">
        <v>2</v>
      </c>
      <c r="DX10" s="9">
        <v>2</v>
      </c>
      <c r="DY10" s="9">
        <v>2</v>
      </c>
      <c r="DZ10" s="9">
        <v>2</v>
      </c>
      <c r="EA10" s="9">
        <v>2</v>
      </c>
      <c r="EB10" s="9">
        <v>2</v>
      </c>
      <c r="EC10" s="9">
        <v>2</v>
      </c>
      <c r="ED10" s="10" t="s">
        <v>374</v>
      </c>
      <c r="EE10" s="9">
        <v>1</v>
      </c>
      <c r="EF10" s="14">
        <v>42713</v>
      </c>
      <c r="EG10" s="14">
        <v>43432</v>
      </c>
      <c r="EH10" s="9">
        <v>1</v>
      </c>
      <c r="EI10" s="14">
        <v>42933</v>
      </c>
      <c r="EJ10" s="14">
        <v>42933</v>
      </c>
      <c r="EK10" s="9">
        <v>2</v>
      </c>
      <c r="EL10" s="14"/>
      <c r="EM10" s="14"/>
      <c r="EN10" s="9">
        <v>1</v>
      </c>
      <c r="EO10" s="14">
        <v>43242</v>
      </c>
      <c r="EP10" s="14">
        <v>43242</v>
      </c>
      <c r="EQ10" s="9">
        <v>2</v>
      </c>
      <c r="ER10" s="14"/>
      <c r="ES10" s="14"/>
      <c r="ET10" s="9">
        <v>2</v>
      </c>
      <c r="EU10" s="14"/>
      <c r="EV10" s="14"/>
      <c r="EW10" s="9">
        <v>1</v>
      </c>
      <c r="EX10" s="14">
        <v>44377</v>
      </c>
      <c r="EY10" s="14">
        <v>44553</v>
      </c>
      <c r="EZ10" s="9">
        <v>1</v>
      </c>
      <c r="FA10" s="12" t="s">
        <v>971</v>
      </c>
      <c r="FB10" s="14">
        <v>44426</v>
      </c>
      <c r="FC10" s="14">
        <v>44426</v>
      </c>
      <c r="FD10" s="9">
        <v>2</v>
      </c>
      <c r="FE10" s="9">
        <f t="shared" si="3"/>
        <v>1</v>
      </c>
      <c r="FF10" s="9">
        <v>1</v>
      </c>
      <c r="FG10" s="9">
        <v>1</v>
      </c>
      <c r="FH10" s="12" t="s">
        <v>919</v>
      </c>
      <c r="FI10" s="9">
        <v>1</v>
      </c>
      <c r="FJ10" s="12" t="s">
        <v>919</v>
      </c>
      <c r="FK10" s="9">
        <v>2</v>
      </c>
      <c r="FL10" s="12" t="s">
        <v>374</v>
      </c>
      <c r="FM10" s="9">
        <v>2</v>
      </c>
      <c r="FN10" s="12" t="s">
        <v>374</v>
      </c>
      <c r="FO10" s="9">
        <v>2</v>
      </c>
      <c r="FP10" s="12" t="s">
        <v>374</v>
      </c>
      <c r="FQ10" s="12" t="s">
        <v>374</v>
      </c>
      <c r="FR10" s="9">
        <v>2</v>
      </c>
      <c r="FS10" s="9"/>
      <c r="FT10" s="9"/>
      <c r="FU10" s="10" t="s">
        <v>382</v>
      </c>
      <c r="FV10" s="9"/>
      <c r="FW10" s="10" t="s">
        <v>382</v>
      </c>
      <c r="FX10" s="9"/>
      <c r="FY10" s="12" t="s">
        <v>382</v>
      </c>
      <c r="FZ10" s="9"/>
      <c r="GA10" s="12" t="s">
        <v>382</v>
      </c>
      <c r="GB10" s="9"/>
      <c r="GC10" s="12" t="s">
        <v>382</v>
      </c>
      <c r="GD10" s="9"/>
      <c r="GE10" s="12" t="s">
        <v>382</v>
      </c>
      <c r="GF10" s="9"/>
      <c r="GG10" s="12" t="s">
        <v>382</v>
      </c>
      <c r="GH10" s="12" t="s">
        <v>920</v>
      </c>
    </row>
    <row r="11" spans="1:190" ht="90" x14ac:dyDescent="0.25">
      <c r="A11" s="11" t="s">
        <v>388</v>
      </c>
      <c r="B11" s="10" t="s">
        <v>389</v>
      </c>
      <c r="C11" s="9">
        <v>1</v>
      </c>
      <c r="D11" s="12" t="s">
        <v>443</v>
      </c>
      <c r="E11" s="9">
        <v>1</v>
      </c>
      <c r="F11" s="12" t="s">
        <v>374</v>
      </c>
      <c r="G11" s="12" t="s">
        <v>523</v>
      </c>
      <c r="H11" s="9">
        <v>2</v>
      </c>
      <c r="I11" s="12" t="s">
        <v>538</v>
      </c>
      <c r="J11" s="9">
        <v>1</v>
      </c>
      <c r="K11" s="12" t="s">
        <v>374</v>
      </c>
      <c r="L11" s="12" t="s">
        <v>539</v>
      </c>
      <c r="M11" s="9">
        <v>1</v>
      </c>
      <c r="N11" s="12" t="s">
        <v>540</v>
      </c>
      <c r="O11" s="9">
        <v>1</v>
      </c>
      <c r="P11" s="12" t="s">
        <v>374</v>
      </c>
      <c r="Q11" s="12" t="s">
        <v>541</v>
      </c>
      <c r="R11" s="9">
        <v>1</v>
      </c>
      <c r="S11" s="12" t="s">
        <v>62</v>
      </c>
      <c r="T11" s="9">
        <v>1</v>
      </c>
      <c r="U11" s="9" t="s">
        <v>374</v>
      </c>
      <c r="V11" s="12" t="s">
        <v>542</v>
      </c>
      <c r="W11" s="9">
        <v>1</v>
      </c>
      <c r="X11" s="12" t="s">
        <v>62</v>
      </c>
      <c r="Y11" s="9">
        <v>1</v>
      </c>
      <c r="Z11" s="9" t="s">
        <v>374</v>
      </c>
      <c r="AA11" s="12" t="s">
        <v>542</v>
      </c>
      <c r="AB11" s="9">
        <v>1</v>
      </c>
      <c r="AC11" s="12" t="s">
        <v>443</v>
      </c>
      <c r="AD11" s="9">
        <v>1</v>
      </c>
      <c r="AE11" s="9" t="s">
        <v>374</v>
      </c>
      <c r="AF11" s="12" t="s">
        <v>543</v>
      </c>
      <c r="AG11" s="9">
        <v>1</v>
      </c>
      <c r="AH11" s="12" t="s">
        <v>544</v>
      </c>
      <c r="AI11" s="9">
        <v>1</v>
      </c>
      <c r="AJ11" s="9" t="s">
        <v>374</v>
      </c>
      <c r="AK11" s="12" t="s">
        <v>545</v>
      </c>
      <c r="AL11" s="9">
        <v>1</v>
      </c>
      <c r="AM11" s="12" t="s">
        <v>546</v>
      </c>
      <c r="AN11" s="9">
        <v>1</v>
      </c>
      <c r="AO11" s="9" t="s">
        <v>374</v>
      </c>
      <c r="AP11" s="12" t="s">
        <v>541</v>
      </c>
      <c r="AQ11" s="9">
        <v>1</v>
      </c>
      <c r="AR11" s="12" t="s">
        <v>546</v>
      </c>
      <c r="AS11" s="9">
        <v>1</v>
      </c>
      <c r="AT11" s="9" t="s">
        <v>374</v>
      </c>
      <c r="AU11" s="12" t="s">
        <v>541</v>
      </c>
      <c r="AV11" s="9">
        <v>1</v>
      </c>
      <c r="AW11" s="12" t="s">
        <v>546</v>
      </c>
      <c r="AX11" s="9">
        <v>1</v>
      </c>
      <c r="AY11" s="9" t="s">
        <v>374</v>
      </c>
      <c r="AZ11" s="12" t="s">
        <v>541</v>
      </c>
      <c r="BA11" s="9"/>
      <c r="BB11" s="12"/>
      <c r="BC11" s="9"/>
      <c r="BD11" s="9" t="s">
        <v>374</v>
      </c>
      <c r="BE11" s="12"/>
      <c r="BF11" s="9">
        <v>1</v>
      </c>
      <c r="BG11" s="12" t="s">
        <v>544</v>
      </c>
      <c r="BH11" s="9">
        <v>1</v>
      </c>
      <c r="BI11" s="9" t="s">
        <v>374</v>
      </c>
      <c r="BJ11" s="12" t="s">
        <v>541</v>
      </c>
      <c r="BK11" s="12"/>
      <c r="BL11" s="9"/>
      <c r="BM11" s="12"/>
      <c r="BN11" s="9"/>
      <c r="BO11" s="9" t="s">
        <v>374</v>
      </c>
      <c r="BP11" s="9"/>
      <c r="BQ11" s="12" t="s">
        <v>512</v>
      </c>
      <c r="BR11" s="9">
        <v>2</v>
      </c>
      <c r="BS11" s="9"/>
      <c r="BT11" s="9"/>
      <c r="BU11" s="9"/>
      <c r="BV11" s="60">
        <v>13</v>
      </c>
      <c r="BW11" s="60">
        <v>15</v>
      </c>
      <c r="BX11" s="60">
        <v>0</v>
      </c>
      <c r="BY11" s="60">
        <v>0</v>
      </c>
      <c r="BZ11" s="60">
        <v>206</v>
      </c>
      <c r="CA11" s="60">
        <v>29</v>
      </c>
      <c r="CB11" s="60">
        <v>2</v>
      </c>
      <c r="CC11" s="60">
        <v>169</v>
      </c>
      <c r="CD11" s="60">
        <v>27</v>
      </c>
      <c r="CE11" s="60">
        <v>0</v>
      </c>
      <c r="CF11" s="12" t="s">
        <v>374</v>
      </c>
      <c r="CG11" s="60">
        <f t="shared" si="0"/>
        <v>461</v>
      </c>
      <c r="CH11" s="60">
        <v>7</v>
      </c>
      <c r="CI11" s="9">
        <v>2</v>
      </c>
      <c r="CJ11" s="60">
        <v>142</v>
      </c>
      <c r="CK11" s="9">
        <v>2</v>
      </c>
      <c r="CL11" s="60">
        <v>312</v>
      </c>
      <c r="CM11" s="9">
        <v>2</v>
      </c>
      <c r="CN11" s="60">
        <f t="shared" si="1"/>
        <v>461</v>
      </c>
      <c r="CO11" s="10" t="b">
        <f t="shared" si="2"/>
        <v>1</v>
      </c>
      <c r="CP11" s="60">
        <v>330</v>
      </c>
      <c r="CQ11" s="60">
        <v>114</v>
      </c>
      <c r="CR11" s="60">
        <v>1</v>
      </c>
      <c r="CS11" s="60">
        <v>16</v>
      </c>
      <c r="CT11" s="9">
        <v>1</v>
      </c>
      <c r="CU11" s="12" t="s">
        <v>513</v>
      </c>
      <c r="CV11" s="9">
        <v>1</v>
      </c>
      <c r="CW11" s="9">
        <v>1</v>
      </c>
      <c r="CX11" s="9">
        <v>2</v>
      </c>
      <c r="CY11" s="12" t="s">
        <v>374</v>
      </c>
      <c r="CZ11" s="9">
        <v>1</v>
      </c>
      <c r="DA11" s="48">
        <v>14216</v>
      </c>
      <c r="DB11" s="9"/>
      <c r="DC11" s="9">
        <v>1</v>
      </c>
      <c r="DD11" s="9">
        <v>1</v>
      </c>
      <c r="DE11" s="9">
        <v>1</v>
      </c>
      <c r="DF11" s="9">
        <v>1</v>
      </c>
      <c r="DG11" s="9">
        <v>1</v>
      </c>
      <c r="DH11" s="12" t="s">
        <v>560</v>
      </c>
      <c r="DI11" s="9">
        <v>1</v>
      </c>
      <c r="DJ11" s="9">
        <v>1</v>
      </c>
      <c r="DK11" s="9">
        <v>1</v>
      </c>
      <c r="DL11" s="12" t="s">
        <v>561</v>
      </c>
      <c r="DM11" s="9">
        <v>1</v>
      </c>
      <c r="DN11" s="9">
        <v>1</v>
      </c>
      <c r="DO11" s="9">
        <v>1</v>
      </c>
      <c r="DP11" s="10" t="s">
        <v>562</v>
      </c>
      <c r="DQ11" s="9">
        <v>1</v>
      </c>
      <c r="DR11" s="9">
        <v>1</v>
      </c>
      <c r="DS11" s="9">
        <v>1</v>
      </c>
      <c r="DT11" s="12" t="s">
        <v>563</v>
      </c>
      <c r="DU11" s="9"/>
      <c r="DV11" s="9"/>
      <c r="DW11" s="9"/>
      <c r="DX11" s="9"/>
      <c r="DY11" s="9"/>
      <c r="DZ11" s="9"/>
      <c r="EA11" s="9"/>
      <c r="EB11" s="9"/>
      <c r="EC11" s="9"/>
      <c r="ED11" s="10"/>
      <c r="EE11" s="9">
        <v>1</v>
      </c>
      <c r="EF11" s="14">
        <v>43984</v>
      </c>
      <c r="EG11" s="14">
        <v>43984</v>
      </c>
      <c r="EH11" s="9">
        <v>2</v>
      </c>
      <c r="EI11" s="14"/>
      <c r="EJ11" s="14"/>
      <c r="EK11" s="9">
        <v>1</v>
      </c>
      <c r="EL11" s="14">
        <v>44550</v>
      </c>
      <c r="EM11" s="14">
        <v>44550</v>
      </c>
      <c r="EN11" s="9">
        <v>2</v>
      </c>
      <c r="EO11" s="14"/>
      <c r="EP11" s="14"/>
      <c r="EQ11" s="9">
        <v>2</v>
      </c>
      <c r="ER11" s="14"/>
      <c r="ES11" s="14"/>
      <c r="ET11" s="9">
        <v>2</v>
      </c>
      <c r="EU11" s="14"/>
      <c r="EV11" s="14"/>
      <c r="EW11" s="9">
        <v>1</v>
      </c>
      <c r="EX11" s="14">
        <v>44446</v>
      </c>
      <c r="EY11" s="14">
        <v>44446</v>
      </c>
      <c r="EZ11" s="9">
        <v>2</v>
      </c>
      <c r="FA11" s="9"/>
      <c r="FB11" s="14"/>
      <c r="FC11" s="14"/>
      <c r="FD11" s="9">
        <v>2</v>
      </c>
      <c r="FE11" s="9">
        <f t="shared" si="3"/>
        <v>1</v>
      </c>
      <c r="FF11" s="9">
        <v>1</v>
      </c>
      <c r="FG11" s="9">
        <v>1</v>
      </c>
      <c r="FH11" s="12" t="s">
        <v>514</v>
      </c>
      <c r="FI11" s="9">
        <v>1</v>
      </c>
      <c r="FJ11" s="12" t="s">
        <v>514</v>
      </c>
      <c r="FK11" s="9">
        <v>1</v>
      </c>
      <c r="FL11" s="12" t="s">
        <v>500</v>
      </c>
      <c r="FM11" s="9">
        <v>1</v>
      </c>
      <c r="FN11" s="12" t="s">
        <v>515</v>
      </c>
      <c r="FO11" s="9">
        <v>1</v>
      </c>
      <c r="FP11" s="12" t="s">
        <v>516</v>
      </c>
      <c r="FQ11" s="12" t="s">
        <v>517</v>
      </c>
      <c r="FR11" s="9">
        <v>2</v>
      </c>
      <c r="FS11" s="9"/>
      <c r="FT11" s="9"/>
      <c r="FU11" s="10" t="s">
        <v>382</v>
      </c>
      <c r="FV11" s="9"/>
      <c r="FW11" s="10" t="s">
        <v>382</v>
      </c>
      <c r="FX11" s="9"/>
      <c r="FY11" s="12" t="s">
        <v>382</v>
      </c>
      <c r="FZ11" s="9"/>
      <c r="GA11" s="12" t="s">
        <v>382</v>
      </c>
      <c r="GB11" s="9"/>
      <c r="GC11" s="12" t="s">
        <v>382</v>
      </c>
      <c r="GD11" s="9"/>
      <c r="GE11" s="12" t="s">
        <v>382</v>
      </c>
      <c r="GF11" s="9"/>
      <c r="GG11" s="12" t="s">
        <v>382</v>
      </c>
      <c r="GH11" s="12" t="s">
        <v>518</v>
      </c>
    </row>
    <row r="12" spans="1:190" ht="135" x14ac:dyDescent="0.25">
      <c r="A12" s="11" t="s">
        <v>1171</v>
      </c>
      <c r="B12" s="10" t="s">
        <v>1172</v>
      </c>
      <c r="C12" s="15">
        <v>1</v>
      </c>
      <c r="D12" s="55" t="s">
        <v>1263</v>
      </c>
      <c r="E12" s="15">
        <v>1</v>
      </c>
      <c r="F12" s="55" t="str">
        <f>IF(E12=4,"","NA")</f>
        <v>NA</v>
      </c>
      <c r="G12" s="12" t="s">
        <v>1264</v>
      </c>
      <c r="H12" s="15">
        <v>1</v>
      </c>
      <c r="I12" s="55" t="s">
        <v>443</v>
      </c>
      <c r="J12" s="15">
        <v>1</v>
      </c>
      <c r="K12" s="55" t="str">
        <f>IF(J12=4,"","NA")</f>
        <v>NA</v>
      </c>
      <c r="L12" s="12" t="s">
        <v>1265</v>
      </c>
      <c r="M12" s="15">
        <v>1</v>
      </c>
      <c r="N12" s="55" t="s">
        <v>1266</v>
      </c>
      <c r="O12" s="15">
        <v>1</v>
      </c>
      <c r="P12" s="55" t="str">
        <f>IF(O12=4,"","NA")</f>
        <v>NA</v>
      </c>
      <c r="Q12" s="12" t="s">
        <v>1264</v>
      </c>
      <c r="R12" s="15">
        <v>1</v>
      </c>
      <c r="S12" s="55" t="s">
        <v>1266</v>
      </c>
      <c r="T12" s="15">
        <v>1</v>
      </c>
      <c r="U12" s="15" t="str">
        <f>IF(T12=4,"","NA")</f>
        <v>NA</v>
      </c>
      <c r="V12" s="12" t="s">
        <v>1264</v>
      </c>
      <c r="W12" s="15">
        <v>1</v>
      </c>
      <c r="X12" s="55" t="s">
        <v>540</v>
      </c>
      <c r="Y12" s="15">
        <v>1</v>
      </c>
      <c r="Z12" s="15" t="str">
        <f>IF(Y12=4,"","NA")</f>
        <v>NA</v>
      </c>
      <c r="AA12" s="12" t="s">
        <v>1264</v>
      </c>
      <c r="AB12" s="15">
        <v>1</v>
      </c>
      <c r="AC12" s="55" t="s">
        <v>1266</v>
      </c>
      <c r="AD12" s="15">
        <v>1</v>
      </c>
      <c r="AE12" s="15" t="str">
        <f>IF(AD12=4,"","NA")</f>
        <v>NA</v>
      </c>
      <c r="AF12" s="12" t="s">
        <v>1264</v>
      </c>
      <c r="AG12" s="15">
        <v>1</v>
      </c>
      <c r="AH12" s="55" t="s">
        <v>1266</v>
      </c>
      <c r="AI12" s="15">
        <v>1</v>
      </c>
      <c r="AJ12" s="15" t="str">
        <f>IF(AI12=4,"","NA")</f>
        <v>NA</v>
      </c>
      <c r="AK12" s="12" t="s">
        <v>1264</v>
      </c>
      <c r="AL12" s="15">
        <v>1</v>
      </c>
      <c r="AM12" s="55" t="s">
        <v>530</v>
      </c>
      <c r="AN12" s="15">
        <v>1</v>
      </c>
      <c r="AO12" s="15" t="str">
        <f>IF(AN12=4,"","NA")</f>
        <v>NA</v>
      </c>
      <c r="AP12" s="12" t="s">
        <v>1264</v>
      </c>
      <c r="AQ12" s="15">
        <v>1</v>
      </c>
      <c r="AR12" s="55" t="s">
        <v>443</v>
      </c>
      <c r="AS12" s="15">
        <v>1</v>
      </c>
      <c r="AT12" s="15" t="str">
        <f>IF(AS12=4,"","NA")</f>
        <v>NA</v>
      </c>
      <c r="AU12" s="12" t="s">
        <v>1264</v>
      </c>
      <c r="AV12" s="15">
        <v>1</v>
      </c>
      <c r="AW12" s="55" t="s">
        <v>1267</v>
      </c>
      <c r="AX12" s="15">
        <v>1</v>
      </c>
      <c r="AY12" s="15" t="str">
        <f>IF(AX12=4,"","NA")</f>
        <v>NA</v>
      </c>
      <c r="AZ12" s="12" t="s">
        <v>1264</v>
      </c>
      <c r="BA12" s="15"/>
      <c r="BB12" s="55"/>
      <c r="BC12" s="15"/>
      <c r="BD12" s="15" t="str">
        <f>IF(BC12=4,"","NA")</f>
        <v>NA</v>
      </c>
      <c r="BE12" s="55"/>
      <c r="BF12" s="15">
        <v>1</v>
      </c>
      <c r="BG12" s="55" t="s">
        <v>1268</v>
      </c>
      <c r="BH12" s="9">
        <v>1</v>
      </c>
      <c r="BI12" s="15" t="str">
        <f>IF(BH12=4,"","NA")</f>
        <v>NA</v>
      </c>
      <c r="BJ12" s="12" t="s">
        <v>1264</v>
      </c>
      <c r="BK12" s="55"/>
      <c r="BL12" s="15"/>
      <c r="BM12" s="55"/>
      <c r="BN12" s="15"/>
      <c r="BO12" s="15" t="str">
        <f>IF(BN12=4,"","NA")</f>
        <v>NA</v>
      </c>
      <c r="BP12" s="15"/>
      <c r="BQ12" s="12" t="s">
        <v>1241</v>
      </c>
      <c r="BR12" s="9">
        <v>1</v>
      </c>
      <c r="BS12" s="12" t="s">
        <v>799</v>
      </c>
      <c r="BT12" s="12" t="s">
        <v>1242</v>
      </c>
      <c r="BU12" s="9">
        <v>1</v>
      </c>
      <c r="BV12" s="60">
        <v>110</v>
      </c>
      <c r="BW12" s="60">
        <v>7</v>
      </c>
      <c r="BX12" s="60">
        <v>0</v>
      </c>
      <c r="BY12" s="60">
        <v>42</v>
      </c>
      <c r="BZ12" s="60">
        <v>214</v>
      </c>
      <c r="CA12" s="60">
        <v>15</v>
      </c>
      <c r="CB12" s="60">
        <v>0</v>
      </c>
      <c r="CC12" s="60">
        <v>145</v>
      </c>
      <c r="CD12" s="60">
        <v>23</v>
      </c>
      <c r="CE12" s="60">
        <v>0</v>
      </c>
      <c r="CF12" s="12" t="str">
        <f>IF(CE12=0,"NA","")</f>
        <v>NA</v>
      </c>
      <c r="CG12" s="60">
        <f t="shared" si="0"/>
        <v>556</v>
      </c>
      <c r="CH12" s="60">
        <v>39</v>
      </c>
      <c r="CI12" s="9">
        <v>1</v>
      </c>
      <c r="CJ12" s="60">
        <v>163</v>
      </c>
      <c r="CK12" s="9">
        <v>1</v>
      </c>
      <c r="CL12" s="60">
        <v>354</v>
      </c>
      <c r="CM12" s="9">
        <v>1</v>
      </c>
      <c r="CN12" s="60">
        <f t="shared" si="1"/>
        <v>556</v>
      </c>
      <c r="CO12" s="10" t="b">
        <f t="shared" si="2"/>
        <v>1</v>
      </c>
      <c r="CP12" s="60">
        <v>378</v>
      </c>
      <c r="CQ12" s="60">
        <v>178</v>
      </c>
      <c r="CR12" s="60">
        <v>0</v>
      </c>
      <c r="CS12" s="60">
        <v>36</v>
      </c>
      <c r="CT12" s="9">
        <v>1</v>
      </c>
      <c r="CU12" s="12" t="s">
        <v>1243</v>
      </c>
      <c r="CV12" s="9">
        <v>1</v>
      </c>
      <c r="CW12" s="9">
        <v>1</v>
      </c>
      <c r="CX12" s="9">
        <v>2</v>
      </c>
      <c r="CY12" s="12" t="str">
        <f>IF(CX12=2,"NA","")</f>
        <v>NA</v>
      </c>
      <c r="CZ12" s="9">
        <v>1</v>
      </c>
      <c r="DA12" s="48">
        <v>6500</v>
      </c>
      <c r="DB12" s="9"/>
      <c r="DC12" s="9">
        <v>1</v>
      </c>
      <c r="DD12" s="9">
        <v>1</v>
      </c>
      <c r="DE12" s="9">
        <v>1</v>
      </c>
      <c r="DF12" s="9">
        <v>1</v>
      </c>
      <c r="DG12" s="9">
        <v>1</v>
      </c>
      <c r="DH12" s="12" t="s">
        <v>1270</v>
      </c>
      <c r="DI12" s="9">
        <v>1</v>
      </c>
      <c r="DJ12" s="9">
        <v>1</v>
      </c>
      <c r="DK12" s="9">
        <v>1</v>
      </c>
      <c r="DL12" s="12" t="s">
        <v>1271</v>
      </c>
      <c r="DM12" s="9">
        <v>1</v>
      </c>
      <c r="DN12" s="9">
        <v>1</v>
      </c>
      <c r="DO12" s="9">
        <v>1</v>
      </c>
      <c r="DP12" s="10" t="s">
        <v>1272</v>
      </c>
      <c r="DQ12" s="9">
        <v>1</v>
      </c>
      <c r="DR12" s="9">
        <v>1</v>
      </c>
      <c r="DS12" s="9">
        <v>1</v>
      </c>
      <c r="DT12" s="12" t="s">
        <v>1273</v>
      </c>
      <c r="DU12" s="9"/>
      <c r="DV12" s="9"/>
      <c r="DW12" s="9"/>
      <c r="DX12" s="9"/>
      <c r="DY12" s="9"/>
      <c r="DZ12" s="9"/>
      <c r="EA12" s="9"/>
      <c r="EB12" s="9"/>
      <c r="EC12" s="9"/>
      <c r="ED12" s="10"/>
      <c r="EE12" s="9">
        <v>1</v>
      </c>
      <c r="EF12" s="66">
        <v>41817</v>
      </c>
      <c r="EG12" s="14">
        <v>42695</v>
      </c>
      <c r="EH12" s="9">
        <v>1</v>
      </c>
      <c r="EI12" s="14">
        <v>36177</v>
      </c>
      <c r="EJ12" s="14">
        <v>41437</v>
      </c>
      <c r="EK12" s="9">
        <v>1</v>
      </c>
      <c r="EL12" s="14">
        <v>38518</v>
      </c>
      <c r="EM12" s="14">
        <v>38518</v>
      </c>
      <c r="EN12" s="9">
        <v>1</v>
      </c>
      <c r="EO12" s="14">
        <v>41481</v>
      </c>
      <c r="EP12" s="14">
        <v>41481</v>
      </c>
      <c r="EQ12" s="9">
        <v>1</v>
      </c>
      <c r="ER12" s="14">
        <v>41481</v>
      </c>
      <c r="ES12" s="14">
        <v>42381</v>
      </c>
      <c r="ET12" s="9">
        <v>1</v>
      </c>
      <c r="EU12" s="14">
        <v>42461</v>
      </c>
      <c r="EV12" s="14">
        <v>42461</v>
      </c>
      <c r="EW12" s="9">
        <v>1</v>
      </c>
      <c r="EX12" s="14">
        <v>42461</v>
      </c>
      <c r="EY12" s="14">
        <v>42695</v>
      </c>
      <c r="EZ12" s="9">
        <v>2</v>
      </c>
      <c r="FA12" s="9"/>
      <c r="FB12" s="14"/>
      <c r="FC12" s="14"/>
      <c r="FD12" s="9">
        <v>2</v>
      </c>
      <c r="FE12" s="9">
        <f t="shared" si="3"/>
        <v>1</v>
      </c>
      <c r="FF12" s="9">
        <v>1</v>
      </c>
      <c r="FG12" s="9">
        <v>1</v>
      </c>
      <c r="FH12" s="12" t="s">
        <v>1244</v>
      </c>
      <c r="FI12" s="9">
        <v>1</v>
      </c>
      <c r="FJ12" s="12" t="s">
        <v>1245</v>
      </c>
      <c r="FK12" s="9">
        <v>1</v>
      </c>
      <c r="FL12" s="12" t="s">
        <v>1246</v>
      </c>
      <c r="FM12" s="9">
        <v>1</v>
      </c>
      <c r="FN12" s="12" t="s">
        <v>1247</v>
      </c>
      <c r="FO12" s="9">
        <v>2</v>
      </c>
      <c r="FP12" s="12" t="str">
        <f>IF(FO12=2,"NA","")</f>
        <v>NA</v>
      </c>
      <c r="FQ12" s="12" t="str">
        <f>IF(FO12=2,"NA","")</f>
        <v>NA</v>
      </c>
      <c r="FR12" s="9">
        <v>1</v>
      </c>
      <c r="FS12" s="9">
        <v>1</v>
      </c>
      <c r="FT12" s="9">
        <v>1</v>
      </c>
      <c r="FU12" s="12" t="s">
        <v>1248</v>
      </c>
      <c r="FV12" s="9">
        <v>1</v>
      </c>
      <c r="FW12" s="12" t="s">
        <v>1248</v>
      </c>
      <c r="FX12" s="9">
        <v>2</v>
      </c>
      <c r="FY12" s="12" t="str">
        <f>IF(FX12=2,"NA","")</f>
        <v>NA</v>
      </c>
      <c r="FZ12" s="9">
        <v>1</v>
      </c>
      <c r="GA12" s="12" t="s">
        <v>1249</v>
      </c>
      <c r="GB12" s="9">
        <v>1</v>
      </c>
      <c r="GC12" s="12" t="s">
        <v>1249</v>
      </c>
      <c r="GD12" s="9">
        <v>1</v>
      </c>
      <c r="GE12" s="12" t="s">
        <v>1249</v>
      </c>
      <c r="GF12" s="9">
        <v>1</v>
      </c>
      <c r="GG12" s="12" t="s">
        <v>1250</v>
      </c>
      <c r="GH12" s="12" t="s">
        <v>1385</v>
      </c>
    </row>
    <row r="13" spans="1:190" ht="30" x14ac:dyDescent="0.25">
      <c r="A13" s="11" t="s">
        <v>1166</v>
      </c>
      <c r="B13" s="10" t="s">
        <v>815</v>
      </c>
      <c r="C13" s="15">
        <v>1</v>
      </c>
      <c r="D13" s="12" t="s">
        <v>948</v>
      </c>
      <c r="E13" s="15">
        <v>1</v>
      </c>
      <c r="F13" s="55" t="s">
        <v>374</v>
      </c>
      <c r="G13" s="12" t="s">
        <v>949</v>
      </c>
      <c r="H13" s="15">
        <v>1</v>
      </c>
      <c r="I13" s="12" t="s">
        <v>948</v>
      </c>
      <c r="J13" s="15">
        <v>1</v>
      </c>
      <c r="K13" s="55" t="s">
        <v>374</v>
      </c>
      <c r="L13" s="12" t="s">
        <v>950</v>
      </c>
      <c r="M13" s="15">
        <v>1</v>
      </c>
      <c r="N13" s="12" t="s">
        <v>948</v>
      </c>
      <c r="O13" s="15">
        <v>1</v>
      </c>
      <c r="P13" s="55" t="s">
        <v>374</v>
      </c>
      <c r="Q13" s="12" t="s">
        <v>949</v>
      </c>
      <c r="R13" s="15">
        <v>1</v>
      </c>
      <c r="S13" s="12" t="s">
        <v>948</v>
      </c>
      <c r="T13" s="15">
        <v>1</v>
      </c>
      <c r="U13" s="15" t="s">
        <v>374</v>
      </c>
      <c r="V13" s="12" t="s">
        <v>949</v>
      </c>
      <c r="W13" s="15">
        <v>1</v>
      </c>
      <c r="X13" s="12" t="s">
        <v>948</v>
      </c>
      <c r="Y13" s="15">
        <v>1</v>
      </c>
      <c r="Z13" s="15" t="s">
        <v>374</v>
      </c>
      <c r="AA13" s="12" t="s">
        <v>949</v>
      </c>
      <c r="AB13" s="15">
        <v>1</v>
      </c>
      <c r="AC13" s="12" t="s">
        <v>948</v>
      </c>
      <c r="AD13" s="15">
        <v>1</v>
      </c>
      <c r="AE13" s="15" t="s">
        <v>374</v>
      </c>
      <c r="AF13" s="12" t="s">
        <v>949</v>
      </c>
      <c r="AG13" s="15">
        <v>1</v>
      </c>
      <c r="AH13" s="12" t="s">
        <v>948</v>
      </c>
      <c r="AI13" s="15">
        <v>1</v>
      </c>
      <c r="AJ13" s="15" t="s">
        <v>374</v>
      </c>
      <c r="AK13" s="12" t="s">
        <v>950</v>
      </c>
      <c r="AL13" s="15">
        <v>1</v>
      </c>
      <c r="AM13" s="12" t="s">
        <v>948</v>
      </c>
      <c r="AN13" s="15">
        <v>1</v>
      </c>
      <c r="AO13" s="15" t="s">
        <v>374</v>
      </c>
      <c r="AP13" s="12" t="s">
        <v>949</v>
      </c>
      <c r="AQ13" s="15">
        <v>1</v>
      </c>
      <c r="AR13" s="12" t="s">
        <v>948</v>
      </c>
      <c r="AS13" s="15">
        <v>1</v>
      </c>
      <c r="AT13" s="15" t="s">
        <v>374</v>
      </c>
      <c r="AU13" s="12" t="s">
        <v>949</v>
      </c>
      <c r="AV13" s="15">
        <v>1</v>
      </c>
      <c r="AW13" s="12" t="s">
        <v>948</v>
      </c>
      <c r="AX13" s="15">
        <v>1</v>
      </c>
      <c r="AY13" s="15" t="s">
        <v>374</v>
      </c>
      <c r="AZ13" s="12" t="s">
        <v>950</v>
      </c>
      <c r="BA13" s="15">
        <v>1</v>
      </c>
      <c r="BB13" s="12"/>
      <c r="BC13" s="15">
        <v>2</v>
      </c>
      <c r="BD13" s="15" t="s">
        <v>374</v>
      </c>
      <c r="BE13" s="55"/>
      <c r="BF13" s="15">
        <v>1</v>
      </c>
      <c r="BG13" s="12" t="s">
        <v>948</v>
      </c>
      <c r="BH13" s="15">
        <v>1</v>
      </c>
      <c r="BI13" s="15" t="s">
        <v>374</v>
      </c>
      <c r="BJ13" s="12" t="s">
        <v>949</v>
      </c>
      <c r="BK13" s="55"/>
      <c r="BL13" s="15"/>
      <c r="BM13" s="55"/>
      <c r="BN13" s="15"/>
      <c r="BO13" s="15" t="s">
        <v>374</v>
      </c>
      <c r="BP13" s="15"/>
      <c r="BQ13" s="12" t="s">
        <v>364</v>
      </c>
      <c r="BR13" s="9">
        <v>2</v>
      </c>
      <c r="BS13" s="9"/>
      <c r="BT13" s="9"/>
      <c r="BU13" s="9"/>
      <c r="BV13" s="60">
        <v>216</v>
      </c>
      <c r="BW13" s="60">
        <v>0</v>
      </c>
      <c r="BX13" s="60">
        <v>0</v>
      </c>
      <c r="BY13" s="60">
        <v>66</v>
      </c>
      <c r="BZ13" s="60">
        <v>165</v>
      </c>
      <c r="CA13" s="60">
        <v>39</v>
      </c>
      <c r="CB13" s="60">
        <v>0</v>
      </c>
      <c r="CC13" s="60">
        <v>145</v>
      </c>
      <c r="CD13" s="60">
        <v>12</v>
      </c>
      <c r="CE13" s="60">
        <v>0</v>
      </c>
      <c r="CF13" s="12" t="s">
        <v>374</v>
      </c>
      <c r="CG13" s="60">
        <f t="shared" si="0"/>
        <v>643</v>
      </c>
      <c r="CH13" s="60">
        <v>69</v>
      </c>
      <c r="CI13" s="9">
        <v>2</v>
      </c>
      <c r="CJ13" s="60">
        <v>129</v>
      </c>
      <c r="CK13" s="9">
        <v>2</v>
      </c>
      <c r="CL13" s="60">
        <v>445</v>
      </c>
      <c r="CM13" s="9">
        <v>2</v>
      </c>
      <c r="CN13" s="60">
        <f t="shared" si="1"/>
        <v>643</v>
      </c>
      <c r="CO13" s="10" t="b">
        <f t="shared" si="2"/>
        <v>1</v>
      </c>
      <c r="CP13" s="60">
        <v>458</v>
      </c>
      <c r="CQ13" s="60">
        <v>185</v>
      </c>
      <c r="CR13" s="60">
        <v>0</v>
      </c>
      <c r="CS13" s="60">
        <v>28</v>
      </c>
      <c r="CT13" s="9">
        <v>2</v>
      </c>
      <c r="CU13" s="12"/>
      <c r="CV13" s="9"/>
      <c r="CW13" s="9"/>
      <c r="CX13" s="9"/>
      <c r="CY13" s="12" t="s">
        <v>382</v>
      </c>
      <c r="CZ13" s="9"/>
      <c r="DA13" s="48"/>
      <c r="DB13" s="9" t="s">
        <v>13</v>
      </c>
      <c r="DC13" s="9">
        <v>1</v>
      </c>
      <c r="DD13" s="9">
        <v>1</v>
      </c>
      <c r="DE13" s="9">
        <v>2</v>
      </c>
      <c r="DF13" s="9">
        <v>2</v>
      </c>
      <c r="DG13" s="9"/>
      <c r="DH13" s="12"/>
      <c r="DI13" s="9">
        <v>1</v>
      </c>
      <c r="DJ13" s="9">
        <v>1</v>
      </c>
      <c r="DK13" s="9">
        <v>1</v>
      </c>
      <c r="DL13" s="12" t="s">
        <v>964</v>
      </c>
      <c r="DM13" s="9">
        <v>1</v>
      </c>
      <c r="DN13" s="9">
        <v>1</v>
      </c>
      <c r="DO13" s="9">
        <v>1</v>
      </c>
      <c r="DP13" s="10" t="s">
        <v>965</v>
      </c>
      <c r="DQ13" s="9">
        <v>1</v>
      </c>
      <c r="DR13" s="9">
        <v>1</v>
      </c>
      <c r="DS13" s="9">
        <v>1</v>
      </c>
      <c r="DT13" s="12" t="s">
        <v>966</v>
      </c>
      <c r="DU13" s="9"/>
      <c r="DV13" s="9"/>
      <c r="DW13" s="9"/>
      <c r="DX13" s="9"/>
      <c r="DY13" s="9"/>
      <c r="DZ13" s="9"/>
      <c r="EA13" s="9"/>
      <c r="EB13" s="9"/>
      <c r="EC13" s="9"/>
      <c r="ED13" s="10"/>
      <c r="EE13" s="9">
        <v>1</v>
      </c>
      <c r="EF13" s="14">
        <v>41480</v>
      </c>
      <c r="EG13" s="14">
        <v>41480</v>
      </c>
      <c r="EH13" s="9">
        <v>1</v>
      </c>
      <c r="EI13" s="14">
        <v>41019</v>
      </c>
      <c r="EJ13" s="14">
        <v>41019</v>
      </c>
      <c r="EK13" s="9">
        <v>1</v>
      </c>
      <c r="EL13" s="14">
        <v>41716</v>
      </c>
      <c r="EM13" s="14">
        <v>41716</v>
      </c>
      <c r="EN13" s="9">
        <v>1</v>
      </c>
      <c r="EO13" s="14">
        <v>41019</v>
      </c>
      <c r="EP13" s="14">
        <v>41019</v>
      </c>
      <c r="EQ13" s="9">
        <v>1</v>
      </c>
      <c r="ER13" s="14">
        <v>42461</v>
      </c>
      <c r="ES13" s="14">
        <v>42461</v>
      </c>
      <c r="ET13" s="9">
        <v>2</v>
      </c>
      <c r="EU13" s="14"/>
      <c r="EV13" s="14"/>
      <c r="EW13" s="9">
        <v>1</v>
      </c>
      <c r="EX13" s="14">
        <v>41299</v>
      </c>
      <c r="EY13" s="14">
        <v>41299</v>
      </c>
      <c r="EZ13" s="9">
        <v>2</v>
      </c>
      <c r="FA13" s="9"/>
      <c r="FB13" s="14"/>
      <c r="FC13" s="14"/>
      <c r="FD13" s="9">
        <v>2</v>
      </c>
      <c r="FE13" s="9">
        <f t="shared" si="3"/>
        <v>1</v>
      </c>
      <c r="FF13" s="9">
        <v>1</v>
      </c>
      <c r="FG13" s="9">
        <v>1</v>
      </c>
      <c r="FH13" s="12" t="s">
        <v>921</v>
      </c>
      <c r="FI13" s="9">
        <v>1</v>
      </c>
      <c r="FJ13" s="12" t="s">
        <v>922</v>
      </c>
      <c r="FK13" s="9">
        <v>1</v>
      </c>
      <c r="FL13" s="12" t="s">
        <v>923</v>
      </c>
      <c r="FM13" s="9">
        <v>2</v>
      </c>
      <c r="FN13" s="12" t="s">
        <v>374</v>
      </c>
      <c r="FO13" s="9">
        <v>2</v>
      </c>
      <c r="FP13" s="12" t="s">
        <v>374</v>
      </c>
      <c r="FQ13" s="12" t="s">
        <v>374</v>
      </c>
      <c r="FR13" s="9">
        <v>1</v>
      </c>
      <c r="FS13" s="9">
        <v>1</v>
      </c>
      <c r="FT13" s="9">
        <v>1</v>
      </c>
      <c r="FU13" s="12" t="s">
        <v>924</v>
      </c>
      <c r="FV13" s="9">
        <v>1</v>
      </c>
      <c r="FW13" s="12" t="s">
        <v>924</v>
      </c>
      <c r="FX13" s="9">
        <v>2</v>
      </c>
      <c r="FY13" s="12" t="s">
        <v>374</v>
      </c>
      <c r="FZ13" s="9">
        <v>2</v>
      </c>
      <c r="GA13" s="12" t="s">
        <v>374</v>
      </c>
      <c r="GB13" s="9">
        <v>2</v>
      </c>
      <c r="GC13" s="12" t="s">
        <v>374</v>
      </c>
      <c r="GD13" s="9">
        <v>1</v>
      </c>
      <c r="GE13" s="12" t="s">
        <v>925</v>
      </c>
      <c r="GF13" s="9">
        <v>2</v>
      </c>
      <c r="GG13" s="12" t="s">
        <v>374</v>
      </c>
      <c r="GH13" s="12"/>
    </row>
    <row r="14" spans="1:190" ht="90" x14ac:dyDescent="0.25">
      <c r="A14" s="11" t="s">
        <v>7</v>
      </c>
      <c r="B14" s="10" t="s">
        <v>8</v>
      </c>
      <c r="C14" s="15">
        <v>1</v>
      </c>
      <c r="D14" s="55"/>
      <c r="E14" s="15">
        <v>1</v>
      </c>
      <c r="F14" s="55" t="str">
        <f>IF(E14=4,"","NA")</f>
        <v>NA</v>
      </c>
      <c r="G14" s="12" t="s">
        <v>280</v>
      </c>
      <c r="H14" s="15">
        <v>1</v>
      </c>
      <c r="I14" s="55"/>
      <c r="J14" s="15">
        <v>1</v>
      </c>
      <c r="K14" s="55" t="str">
        <f>IF(J14=4,"","NA")</f>
        <v>NA</v>
      </c>
      <c r="L14" s="12" t="s">
        <v>280</v>
      </c>
      <c r="M14" s="15">
        <v>2</v>
      </c>
      <c r="N14" s="55"/>
      <c r="O14" s="15">
        <v>1</v>
      </c>
      <c r="P14" s="55" t="str">
        <f>IF(O14=4,"","NA")</f>
        <v>NA</v>
      </c>
      <c r="Q14" s="12" t="s">
        <v>280</v>
      </c>
      <c r="R14" s="15">
        <v>1</v>
      </c>
      <c r="S14" s="55"/>
      <c r="T14" s="15">
        <v>2</v>
      </c>
      <c r="U14" s="15" t="str">
        <f>IF(T14=4,"","NA")</f>
        <v>NA</v>
      </c>
      <c r="V14" s="12" t="s">
        <v>280</v>
      </c>
      <c r="W14" s="15">
        <v>1</v>
      </c>
      <c r="X14" s="12" t="s">
        <v>281</v>
      </c>
      <c r="Y14" s="15">
        <v>1</v>
      </c>
      <c r="Z14" s="15" t="str">
        <f>IF(Y14=4,"","NA")</f>
        <v>NA</v>
      </c>
      <c r="AA14" s="12" t="s">
        <v>280</v>
      </c>
      <c r="AB14" s="15">
        <v>1</v>
      </c>
      <c r="AC14" s="55"/>
      <c r="AD14" s="15">
        <v>2</v>
      </c>
      <c r="AE14" s="15" t="str">
        <f>IF(AD14=4,"","NA")</f>
        <v>NA</v>
      </c>
      <c r="AF14" s="12" t="s">
        <v>280</v>
      </c>
      <c r="AG14" s="15">
        <v>1</v>
      </c>
      <c r="AH14" s="55"/>
      <c r="AI14" s="15">
        <v>2</v>
      </c>
      <c r="AJ14" s="15" t="str">
        <f>IF(AI14=4,"","NA")</f>
        <v>NA</v>
      </c>
      <c r="AK14" s="12" t="s">
        <v>280</v>
      </c>
      <c r="AL14" s="15">
        <v>1</v>
      </c>
      <c r="AM14" s="55"/>
      <c r="AN14" s="15">
        <v>2</v>
      </c>
      <c r="AO14" s="15" t="str">
        <f>IF(AN14=4,"","NA")</f>
        <v>NA</v>
      </c>
      <c r="AP14" s="12" t="s">
        <v>280</v>
      </c>
      <c r="AQ14" s="15">
        <v>1</v>
      </c>
      <c r="AR14" s="55"/>
      <c r="AS14" s="15">
        <v>1</v>
      </c>
      <c r="AT14" s="15" t="str">
        <f>IF(AS14=4,"","NA")</f>
        <v>NA</v>
      </c>
      <c r="AU14" s="12" t="s">
        <v>280</v>
      </c>
      <c r="AV14" s="15">
        <v>1</v>
      </c>
      <c r="AW14" s="55"/>
      <c r="AX14" s="15">
        <v>2</v>
      </c>
      <c r="AY14" s="15" t="str">
        <f>IF(AX14=4,"","NA")</f>
        <v>NA</v>
      </c>
      <c r="AZ14" s="12" t="s">
        <v>280</v>
      </c>
      <c r="BA14" s="15">
        <v>1</v>
      </c>
      <c r="BB14" s="12" t="s">
        <v>282</v>
      </c>
      <c r="BC14" s="15">
        <v>1</v>
      </c>
      <c r="BD14" s="15" t="str">
        <f>IF(BC14=4,"","NA")</f>
        <v>NA</v>
      </c>
      <c r="BE14" s="12" t="s">
        <v>280</v>
      </c>
      <c r="BF14" s="15">
        <v>1</v>
      </c>
      <c r="BG14" s="55"/>
      <c r="BH14" s="15">
        <v>1</v>
      </c>
      <c r="BI14" s="15" t="str">
        <f>IF(BH14=4,"","NA")</f>
        <v>NA</v>
      </c>
      <c r="BJ14" s="12" t="s">
        <v>280</v>
      </c>
      <c r="BK14" s="55"/>
      <c r="BL14" s="15"/>
      <c r="BM14" s="55"/>
      <c r="BN14" s="15"/>
      <c r="BO14" s="15" t="str">
        <f>IF(BN14=4,"","NA")</f>
        <v>NA</v>
      </c>
      <c r="BP14" s="15"/>
      <c r="BQ14" s="12" t="s">
        <v>283</v>
      </c>
      <c r="BR14" s="9">
        <v>1</v>
      </c>
      <c r="BS14" s="12" t="s">
        <v>284</v>
      </c>
      <c r="BT14" s="12" t="s">
        <v>285</v>
      </c>
      <c r="BU14" s="9">
        <v>1</v>
      </c>
      <c r="BV14" s="60">
        <v>388</v>
      </c>
      <c r="BW14" s="60">
        <v>180</v>
      </c>
      <c r="BX14" s="60">
        <v>0</v>
      </c>
      <c r="BY14" s="60">
        <v>0</v>
      </c>
      <c r="BZ14" s="60">
        <v>483</v>
      </c>
      <c r="CA14" s="60">
        <v>62</v>
      </c>
      <c r="CB14" s="60">
        <v>0</v>
      </c>
      <c r="CC14" s="60">
        <v>255</v>
      </c>
      <c r="CD14" s="60">
        <v>1</v>
      </c>
      <c r="CE14" s="60">
        <v>15</v>
      </c>
      <c r="CF14" s="12" t="s">
        <v>286</v>
      </c>
      <c r="CG14" s="60">
        <f t="shared" si="0"/>
        <v>1384</v>
      </c>
      <c r="CH14" s="60">
        <v>62</v>
      </c>
      <c r="CI14" s="9">
        <v>2</v>
      </c>
      <c r="CJ14" s="60">
        <v>339</v>
      </c>
      <c r="CK14" s="9">
        <v>2</v>
      </c>
      <c r="CL14" s="60">
        <v>983</v>
      </c>
      <c r="CM14" s="9">
        <v>2</v>
      </c>
      <c r="CN14" s="60">
        <f t="shared" si="1"/>
        <v>1384</v>
      </c>
      <c r="CO14" s="10" t="b">
        <f t="shared" si="2"/>
        <v>1</v>
      </c>
      <c r="CP14" s="60">
        <v>924</v>
      </c>
      <c r="CQ14" s="60">
        <v>460</v>
      </c>
      <c r="CR14" s="60">
        <v>0</v>
      </c>
      <c r="CS14" s="60">
        <v>35</v>
      </c>
      <c r="CT14" s="9">
        <v>1</v>
      </c>
      <c r="CU14" s="12" t="s">
        <v>287</v>
      </c>
      <c r="CV14" s="9">
        <v>2</v>
      </c>
      <c r="CW14" s="9">
        <v>2</v>
      </c>
      <c r="CX14" s="9">
        <v>1</v>
      </c>
      <c r="CY14" s="12" t="s">
        <v>288</v>
      </c>
      <c r="CZ14" s="9">
        <v>1</v>
      </c>
      <c r="DA14" s="48">
        <v>30000</v>
      </c>
      <c r="DB14" s="9"/>
      <c r="DC14" s="9">
        <v>1</v>
      </c>
      <c r="DD14" s="9">
        <v>1</v>
      </c>
      <c r="DE14" s="9">
        <v>1</v>
      </c>
      <c r="DF14" s="9">
        <v>1</v>
      </c>
      <c r="DG14" s="9">
        <v>1</v>
      </c>
      <c r="DH14" s="12" t="s">
        <v>289</v>
      </c>
      <c r="DI14" s="9">
        <v>1</v>
      </c>
      <c r="DJ14" s="9">
        <v>1</v>
      </c>
      <c r="DK14" s="9">
        <v>1</v>
      </c>
      <c r="DL14" s="12" t="s">
        <v>290</v>
      </c>
      <c r="DM14" s="9">
        <v>1</v>
      </c>
      <c r="DN14" s="9">
        <v>1</v>
      </c>
      <c r="DO14" s="9">
        <v>1</v>
      </c>
      <c r="DP14" s="10" t="s">
        <v>291</v>
      </c>
      <c r="DQ14" s="9">
        <v>1</v>
      </c>
      <c r="DR14" s="9">
        <v>1</v>
      </c>
      <c r="DS14" s="9">
        <v>1</v>
      </c>
      <c r="DT14" s="12" t="s">
        <v>292</v>
      </c>
      <c r="DU14" s="9"/>
      <c r="DV14" s="9"/>
      <c r="DW14" s="9"/>
      <c r="DX14" s="9"/>
      <c r="DY14" s="9"/>
      <c r="DZ14" s="9"/>
      <c r="EA14" s="9"/>
      <c r="EB14" s="9"/>
      <c r="EC14" s="9"/>
      <c r="ED14" s="10"/>
      <c r="EE14" s="9">
        <v>1</v>
      </c>
      <c r="EF14" s="14">
        <v>41889</v>
      </c>
      <c r="EG14" s="14">
        <v>41889</v>
      </c>
      <c r="EH14" s="9">
        <v>1</v>
      </c>
      <c r="EI14" s="14">
        <v>44832</v>
      </c>
      <c r="EJ14" s="14">
        <v>44832</v>
      </c>
      <c r="EK14" s="9">
        <v>1</v>
      </c>
      <c r="EL14" s="14">
        <v>42571</v>
      </c>
      <c r="EM14" s="14">
        <v>42571</v>
      </c>
      <c r="EN14" s="9">
        <v>1</v>
      </c>
      <c r="EO14" s="14">
        <v>42804</v>
      </c>
      <c r="EP14" s="14">
        <v>42804</v>
      </c>
      <c r="EQ14" s="9">
        <v>1</v>
      </c>
      <c r="ER14" s="14">
        <v>42522</v>
      </c>
      <c r="ES14" s="14">
        <v>42522</v>
      </c>
      <c r="ET14" s="9">
        <v>2</v>
      </c>
      <c r="EU14" s="14"/>
      <c r="EV14" s="14"/>
      <c r="EW14" s="9">
        <v>1</v>
      </c>
      <c r="EX14" s="14">
        <v>40809</v>
      </c>
      <c r="EY14" s="14">
        <v>44911</v>
      </c>
      <c r="EZ14" s="9">
        <v>2</v>
      </c>
      <c r="FA14" s="9"/>
      <c r="FB14" s="14"/>
      <c r="FC14" s="14"/>
      <c r="FD14" s="9">
        <v>2</v>
      </c>
      <c r="FE14" s="9">
        <f t="shared" si="3"/>
        <v>1</v>
      </c>
      <c r="FF14" s="9">
        <v>1</v>
      </c>
      <c r="FG14" s="9">
        <v>1</v>
      </c>
      <c r="FH14" s="12" t="s">
        <v>293</v>
      </c>
      <c r="FI14" s="9">
        <v>1</v>
      </c>
      <c r="FJ14" s="12" t="s">
        <v>293</v>
      </c>
      <c r="FK14" s="9">
        <v>1</v>
      </c>
      <c r="FL14" s="12" t="s">
        <v>294</v>
      </c>
      <c r="FM14" s="9">
        <v>1</v>
      </c>
      <c r="FN14" s="12" t="s">
        <v>293</v>
      </c>
      <c r="FO14" s="9">
        <v>1</v>
      </c>
      <c r="FP14" s="12" t="s">
        <v>295</v>
      </c>
      <c r="FQ14" s="12" t="s">
        <v>293</v>
      </c>
      <c r="FR14" s="9">
        <v>1</v>
      </c>
      <c r="FS14" s="9">
        <v>1</v>
      </c>
      <c r="FT14" s="9">
        <v>1</v>
      </c>
      <c r="FU14" s="12" t="s">
        <v>296</v>
      </c>
      <c r="FV14" s="9">
        <v>1</v>
      </c>
      <c r="FW14" s="12" t="s">
        <v>296</v>
      </c>
      <c r="FX14" s="9">
        <v>1</v>
      </c>
      <c r="FY14" s="12" t="s">
        <v>296</v>
      </c>
      <c r="FZ14" s="9">
        <v>1</v>
      </c>
      <c r="GA14" s="12" t="s">
        <v>296</v>
      </c>
      <c r="GB14" s="9">
        <v>1</v>
      </c>
      <c r="GC14" s="12" t="s">
        <v>297</v>
      </c>
      <c r="GD14" s="9">
        <v>1</v>
      </c>
      <c r="GE14" s="12" t="s">
        <v>296</v>
      </c>
      <c r="GF14" s="9">
        <v>1</v>
      </c>
      <c r="GG14" s="12" t="s">
        <v>298</v>
      </c>
      <c r="GH14" s="12"/>
    </row>
    <row r="15" spans="1:190" ht="195" x14ac:dyDescent="0.25">
      <c r="A15" s="11" t="s">
        <v>1041</v>
      </c>
      <c r="B15" s="10" t="s">
        <v>1042</v>
      </c>
      <c r="C15" s="15">
        <v>1</v>
      </c>
      <c r="D15" s="55" t="s">
        <v>443</v>
      </c>
      <c r="E15" s="15">
        <v>1</v>
      </c>
      <c r="F15" s="55" t="s">
        <v>374</v>
      </c>
      <c r="G15" s="55" t="s">
        <v>1107</v>
      </c>
      <c r="H15" s="15">
        <v>1</v>
      </c>
      <c r="I15" s="55" t="s">
        <v>1114</v>
      </c>
      <c r="J15" s="15">
        <v>1</v>
      </c>
      <c r="K15" s="55" t="s">
        <v>374</v>
      </c>
      <c r="L15" s="12" t="s">
        <v>1115</v>
      </c>
      <c r="M15" s="15">
        <v>1</v>
      </c>
      <c r="N15" s="55" t="s">
        <v>540</v>
      </c>
      <c r="O15" s="15">
        <v>1</v>
      </c>
      <c r="P15" s="55" t="s">
        <v>374</v>
      </c>
      <c r="Q15" s="55" t="s">
        <v>1107</v>
      </c>
      <c r="R15" s="15">
        <v>1</v>
      </c>
      <c r="S15" s="55" t="s">
        <v>540</v>
      </c>
      <c r="T15" s="15">
        <v>1</v>
      </c>
      <c r="U15" s="15" t="s">
        <v>374</v>
      </c>
      <c r="V15" s="55" t="s">
        <v>1107</v>
      </c>
      <c r="W15" s="15">
        <v>1</v>
      </c>
      <c r="X15" s="55" t="s">
        <v>540</v>
      </c>
      <c r="Y15" s="15">
        <v>1</v>
      </c>
      <c r="Z15" s="15" t="s">
        <v>374</v>
      </c>
      <c r="AA15" s="55" t="s">
        <v>1116</v>
      </c>
      <c r="AB15" s="15">
        <v>1</v>
      </c>
      <c r="AC15" s="55" t="s">
        <v>540</v>
      </c>
      <c r="AD15" s="15">
        <v>1</v>
      </c>
      <c r="AE15" s="15" t="s">
        <v>374</v>
      </c>
      <c r="AF15" s="55" t="s">
        <v>1107</v>
      </c>
      <c r="AG15" s="15">
        <v>1</v>
      </c>
      <c r="AH15" s="55" t="s">
        <v>540</v>
      </c>
      <c r="AI15" s="15">
        <v>1</v>
      </c>
      <c r="AJ15" s="15" t="s">
        <v>374</v>
      </c>
      <c r="AK15" s="55" t="s">
        <v>1117</v>
      </c>
      <c r="AL15" s="15">
        <v>1</v>
      </c>
      <c r="AM15" s="55" t="s">
        <v>443</v>
      </c>
      <c r="AN15" s="15">
        <v>1</v>
      </c>
      <c r="AO15" s="15" t="s">
        <v>374</v>
      </c>
      <c r="AP15" s="55" t="s">
        <v>1107</v>
      </c>
      <c r="AQ15" s="15">
        <v>1</v>
      </c>
      <c r="AR15" s="55" t="s">
        <v>443</v>
      </c>
      <c r="AS15" s="15">
        <v>1</v>
      </c>
      <c r="AT15" s="15" t="s">
        <v>374</v>
      </c>
      <c r="AU15" s="55" t="s">
        <v>549</v>
      </c>
      <c r="AV15" s="15">
        <v>1</v>
      </c>
      <c r="AW15" s="55" t="s">
        <v>540</v>
      </c>
      <c r="AX15" s="15">
        <v>1</v>
      </c>
      <c r="AY15" s="15" t="s">
        <v>374</v>
      </c>
      <c r="AZ15" s="55" t="s">
        <v>1107</v>
      </c>
      <c r="BA15" s="15"/>
      <c r="BB15" s="55"/>
      <c r="BC15" s="15"/>
      <c r="BD15" s="15" t="s">
        <v>374</v>
      </c>
      <c r="BE15" s="55"/>
      <c r="BF15" s="15">
        <v>1</v>
      </c>
      <c r="BG15" s="55" t="s">
        <v>443</v>
      </c>
      <c r="BH15" s="15">
        <v>1</v>
      </c>
      <c r="BI15" s="15" t="s">
        <v>374</v>
      </c>
      <c r="BJ15" s="55" t="s">
        <v>1118</v>
      </c>
      <c r="BK15" s="55"/>
      <c r="BL15" s="15"/>
      <c r="BM15" s="55"/>
      <c r="BN15" s="15"/>
      <c r="BO15" s="15" t="s">
        <v>374</v>
      </c>
      <c r="BP15" s="15"/>
      <c r="BQ15" s="12" t="s">
        <v>364</v>
      </c>
      <c r="BR15" s="9">
        <v>2</v>
      </c>
      <c r="BS15" s="9"/>
      <c r="BT15" s="9"/>
      <c r="BU15" s="9"/>
      <c r="BV15" s="60">
        <v>32</v>
      </c>
      <c r="BW15" s="60">
        <v>116</v>
      </c>
      <c r="BX15" s="60">
        <v>0</v>
      </c>
      <c r="BY15" s="60">
        <v>0</v>
      </c>
      <c r="BZ15" s="60">
        <v>286</v>
      </c>
      <c r="CA15" s="60">
        <v>31</v>
      </c>
      <c r="CB15" s="60">
        <v>0</v>
      </c>
      <c r="CC15" s="60">
        <v>100</v>
      </c>
      <c r="CD15" s="60">
        <v>7</v>
      </c>
      <c r="CE15" s="60">
        <v>0</v>
      </c>
      <c r="CF15" s="12" t="s">
        <v>374</v>
      </c>
      <c r="CG15" s="60">
        <f t="shared" si="0"/>
        <v>572</v>
      </c>
      <c r="CH15" s="60">
        <v>31</v>
      </c>
      <c r="CI15" s="9">
        <v>1</v>
      </c>
      <c r="CJ15" s="60">
        <v>71</v>
      </c>
      <c r="CK15" s="9">
        <v>1</v>
      </c>
      <c r="CL15" s="60">
        <v>470</v>
      </c>
      <c r="CM15" s="9">
        <v>1</v>
      </c>
      <c r="CN15" s="60">
        <f t="shared" si="1"/>
        <v>572</v>
      </c>
      <c r="CO15" s="10" t="b">
        <f t="shared" si="2"/>
        <v>1</v>
      </c>
      <c r="CP15" s="60">
        <v>434</v>
      </c>
      <c r="CQ15" s="60">
        <v>126</v>
      </c>
      <c r="CR15" s="60">
        <v>0</v>
      </c>
      <c r="CS15" s="60">
        <v>12</v>
      </c>
      <c r="CT15" s="9">
        <v>1</v>
      </c>
      <c r="CU15" s="61" t="s">
        <v>1101</v>
      </c>
      <c r="CV15" s="9">
        <v>2</v>
      </c>
      <c r="CW15" s="9">
        <v>2</v>
      </c>
      <c r="CX15" s="9">
        <v>2</v>
      </c>
      <c r="CY15" s="12" t="s">
        <v>374</v>
      </c>
      <c r="CZ15" s="9">
        <v>2</v>
      </c>
      <c r="DA15" s="48" t="s">
        <v>374</v>
      </c>
      <c r="DB15" s="9"/>
      <c r="DC15" s="9">
        <v>1</v>
      </c>
      <c r="DD15" s="9">
        <v>1</v>
      </c>
      <c r="DE15" s="9">
        <v>2</v>
      </c>
      <c r="DF15" s="9">
        <v>1</v>
      </c>
      <c r="DG15" s="9">
        <v>1</v>
      </c>
      <c r="DH15" s="12" t="s">
        <v>1120</v>
      </c>
      <c r="DI15" s="9">
        <v>2</v>
      </c>
      <c r="DJ15" s="9">
        <v>1</v>
      </c>
      <c r="DK15" s="9">
        <v>1</v>
      </c>
      <c r="DL15" s="12" t="s">
        <v>1121</v>
      </c>
      <c r="DM15" s="9">
        <v>2</v>
      </c>
      <c r="DN15" s="9">
        <v>1</v>
      </c>
      <c r="DO15" s="9">
        <v>1</v>
      </c>
      <c r="DP15" s="10" t="s">
        <v>1122</v>
      </c>
      <c r="DQ15" s="9">
        <v>2</v>
      </c>
      <c r="DR15" s="9">
        <v>1</v>
      </c>
      <c r="DS15" s="9">
        <v>1</v>
      </c>
      <c r="DT15" s="12" t="s">
        <v>1123</v>
      </c>
      <c r="DU15" s="9"/>
      <c r="DV15" s="9"/>
      <c r="DW15" s="9"/>
      <c r="DX15" s="9"/>
      <c r="DY15" s="9"/>
      <c r="DZ15" s="9"/>
      <c r="EA15" s="9"/>
      <c r="EB15" s="9"/>
      <c r="EC15" s="9"/>
      <c r="ED15" s="10"/>
      <c r="EE15" s="9">
        <v>1</v>
      </c>
      <c r="EF15" s="14">
        <v>44200</v>
      </c>
      <c r="EG15" s="14">
        <v>44200</v>
      </c>
      <c r="EH15" s="9">
        <v>2</v>
      </c>
      <c r="EI15" s="14"/>
      <c r="EJ15" s="14"/>
      <c r="EK15" s="9">
        <v>2</v>
      </c>
      <c r="EL15" s="14"/>
      <c r="EM15" s="14"/>
      <c r="EN15" s="9">
        <v>2</v>
      </c>
      <c r="EO15" s="14"/>
      <c r="EP15" s="14"/>
      <c r="EQ15" s="9">
        <v>1</v>
      </c>
      <c r="ER15" s="14">
        <v>42500</v>
      </c>
      <c r="ES15" s="14">
        <v>42500</v>
      </c>
      <c r="ET15" s="9">
        <v>2</v>
      </c>
      <c r="EU15" s="14"/>
      <c r="EV15" s="14"/>
      <c r="EW15" s="9">
        <v>1</v>
      </c>
      <c r="EX15" s="14">
        <v>43006</v>
      </c>
      <c r="EY15" s="14">
        <v>43006</v>
      </c>
      <c r="EZ15" s="9">
        <v>2</v>
      </c>
      <c r="FA15" s="9"/>
      <c r="FB15" s="14"/>
      <c r="FC15" s="14"/>
      <c r="FD15" s="9">
        <v>2</v>
      </c>
      <c r="FE15" s="9">
        <f t="shared" si="3"/>
        <v>1</v>
      </c>
      <c r="FF15" s="9">
        <v>1</v>
      </c>
      <c r="FG15" s="9">
        <v>1</v>
      </c>
      <c r="FH15" s="12" t="s">
        <v>1102</v>
      </c>
      <c r="FI15" s="9">
        <v>1</v>
      </c>
      <c r="FJ15" s="12" t="s">
        <v>1102</v>
      </c>
      <c r="FK15" s="9">
        <v>1</v>
      </c>
      <c r="FL15" s="12" t="s">
        <v>1103</v>
      </c>
      <c r="FM15" s="9">
        <v>1</v>
      </c>
      <c r="FN15" s="12" t="s">
        <v>1104</v>
      </c>
      <c r="FO15" s="9">
        <v>1</v>
      </c>
      <c r="FP15" s="12" t="s">
        <v>1105</v>
      </c>
      <c r="FQ15" s="12" t="s">
        <v>1106</v>
      </c>
      <c r="FR15" s="9">
        <v>2</v>
      </c>
      <c r="FS15" s="9"/>
      <c r="FT15" s="9"/>
      <c r="FU15" s="10" t="s">
        <v>382</v>
      </c>
      <c r="FV15" s="9"/>
      <c r="FW15" s="10" t="s">
        <v>382</v>
      </c>
      <c r="FX15" s="9"/>
      <c r="FY15" s="12" t="s">
        <v>382</v>
      </c>
      <c r="FZ15" s="9"/>
      <c r="GA15" s="12" t="s">
        <v>382</v>
      </c>
      <c r="GB15" s="9"/>
      <c r="GC15" s="12" t="s">
        <v>382</v>
      </c>
      <c r="GD15" s="9"/>
      <c r="GE15" s="12" t="s">
        <v>382</v>
      </c>
      <c r="GF15" s="9"/>
      <c r="GG15" s="12" t="s">
        <v>382</v>
      </c>
      <c r="GH15" s="12" t="s">
        <v>1389</v>
      </c>
    </row>
    <row r="16" spans="1:190" ht="90" x14ac:dyDescent="0.25">
      <c r="A16" s="11" t="s">
        <v>1</v>
      </c>
      <c r="B16" s="10" t="s">
        <v>2</v>
      </c>
      <c r="C16" s="15">
        <v>1</v>
      </c>
      <c r="D16" s="55" t="s">
        <v>338</v>
      </c>
      <c r="E16" s="15">
        <v>1</v>
      </c>
      <c r="F16" s="55" t="str">
        <f>IF(E16=4,"","NA")</f>
        <v>NA</v>
      </c>
      <c r="G16" s="12" t="s">
        <v>339</v>
      </c>
      <c r="H16" s="15">
        <v>2</v>
      </c>
      <c r="I16" s="55" t="s">
        <v>340</v>
      </c>
      <c r="J16" s="15">
        <v>1</v>
      </c>
      <c r="K16" s="55" t="str">
        <f>IF(J16=4,"","NA")</f>
        <v>NA</v>
      </c>
      <c r="L16" s="55" t="s">
        <v>341</v>
      </c>
      <c r="M16" s="15">
        <v>5</v>
      </c>
      <c r="N16" s="55" t="s">
        <v>342</v>
      </c>
      <c r="O16" s="15">
        <v>1</v>
      </c>
      <c r="P16" s="55" t="str">
        <f>IF(O16=4,"","NA")</f>
        <v>NA</v>
      </c>
      <c r="Q16" s="12" t="s">
        <v>339</v>
      </c>
      <c r="R16" s="15">
        <v>1</v>
      </c>
      <c r="S16" s="55" t="s">
        <v>343</v>
      </c>
      <c r="T16" s="15">
        <v>1</v>
      </c>
      <c r="U16" s="15" t="str">
        <f>IF(T16=4,"","NA")</f>
        <v>NA</v>
      </c>
      <c r="V16" s="12" t="s">
        <v>339</v>
      </c>
      <c r="W16" s="15">
        <v>6</v>
      </c>
      <c r="X16" s="55" t="s">
        <v>344</v>
      </c>
      <c r="Y16" s="15">
        <v>1</v>
      </c>
      <c r="Z16" s="15" t="str">
        <f>IF(Y16=4,"","NA")</f>
        <v>NA</v>
      </c>
      <c r="AA16" s="12" t="s">
        <v>339</v>
      </c>
      <c r="AB16" s="15">
        <v>1</v>
      </c>
      <c r="AC16" s="55" t="s">
        <v>345</v>
      </c>
      <c r="AD16" s="15">
        <v>2</v>
      </c>
      <c r="AE16" s="15" t="str">
        <f>IF(AD16=4,"","NA")</f>
        <v>NA</v>
      </c>
      <c r="AF16" s="12" t="s">
        <v>339</v>
      </c>
      <c r="AG16" s="15">
        <v>4</v>
      </c>
      <c r="AH16" s="55" t="s">
        <v>346</v>
      </c>
      <c r="AI16" s="15">
        <v>1</v>
      </c>
      <c r="AJ16" s="15" t="str">
        <f>IF(AI16=4,"","NA")</f>
        <v>NA</v>
      </c>
      <c r="AK16" s="55" t="s">
        <v>341</v>
      </c>
      <c r="AL16" s="15">
        <v>1</v>
      </c>
      <c r="AM16" s="55" t="s">
        <v>347</v>
      </c>
      <c r="AN16" s="15">
        <v>2</v>
      </c>
      <c r="AO16" s="15" t="str">
        <f>IF(AN16=4,"","NA")</f>
        <v>NA</v>
      </c>
      <c r="AP16" s="12" t="s">
        <v>339</v>
      </c>
      <c r="AQ16" s="15">
        <v>5</v>
      </c>
      <c r="AR16" s="55" t="s">
        <v>348</v>
      </c>
      <c r="AS16" s="15">
        <v>1</v>
      </c>
      <c r="AT16" s="15" t="str">
        <f>IF(AS16=4,"","NA")</f>
        <v>NA</v>
      </c>
      <c r="AU16" s="12" t="s">
        <v>339</v>
      </c>
      <c r="AV16" s="15">
        <v>1</v>
      </c>
      <c r="AW16" s="55" t="s">
        <v>349</v>
      </c>
      <c r="AX16" s="15">
        <v>2</v>
      </c>
      <c r="AY16" s="15" t="str">
        <f>IF(AX16=4,"","NA")</f>
        <v>NA</v>
      </c>
      <c r="AZ16" s="12" t="s">
        <v>339</v>
      </c>
      <c r="BA16" s="15">
        <v>1</v>
      </c>
      <c r="BB16" s="55" t="s">
        <v>349</v>
      </c>
      <c r="BC16" s="15">
        <v>2</v>
      </c>
      <c r="BD16" s="15" t="str">
        <f>IF(BC16=4,"","NA")</f>
        <v>NA</v>
      </c>
      <c r="BE16" s="12" t="s">
        <v>339</v>
      </c>
      <c r="BF16" s="15">
        <v>1</v>
      </c>
      <c r="BG16" s="55" t="s">
        <v>349</v>
      </c>
      <c r="BH16" s="15">
        <v>2</v>
      </c>
      <c r="BI16" s="15" t="str">
        <f>IF(BH16=4,"","NA")</f>
        <v>NA</v>
      </c>
      <c r="BJ16" s="12" t="s">
        <v>339</v>
      </c>
      <c r="BK16" s="55"/>
      <c r="BL16" s="15"/>
      <c r="BM16" s="55"/>
      <c r="BN16" s="15"/>
      <c r="BO16" s="15" t="str">
        <f>IF(BN16=4,"","NA")</f>
        <v>NA</v>
      </c>
      <c r="BP16" s="15"/>
      <c r="BQ16" s="12" t="s">
        <v>350</v>
      </c>
      <c r="BR16" s="9">
        <v>1</v>
      </c>
      <c r="BS16" s="12" t="s">
        <v>351</v>
      </c>
      <c r="BT16" s="12" t="s">
        <v>352</v>
      </c>
      <c r="BU16" s="9">
        <v>1</v>
      </c>
      <c r="BV16" s="60">
        <v>66</v>
      </c>
      <c r="BW16" s="60">
        <v>4</v>
      </c>
      <c r="BX16" s="60">
        <v>0</v>
      </c>
      <c r="BY16" s="60">
        <v>123</v>
      </c>
      <c r="BZ16" s="60">
        <v>208</v>
      </c>
      <c r="CA16" s="60">
        <v>20</v>
      </c>
      <c r="CB16" s="60">
        <v>0</v>
      </c>
      <c r="CC16" s="60">
        <v>175</v>
      </c>
      <c r="CD16" s="60">
        <v>21</v>
      </c>
      <c r="CE16" s="60">
        <v>0</v>
      </c>
      <c r="CF16" s="12" t="str">
        <f>IF(CE16=0,"NA","")</f>
        <v>NA</v>
      </c>
      <c r="CG16" s="60">
        <f t="shared" si="0"/>
        <v>617</v>
      </c>
      <c r="CH16" s="60">
        <v>28</v>
      </c>
      <c r="CI16" s="9">
        <v>2</v>
      </c>
      <c r="CJ16" s="60">
        <v>254</v>
      </c>
      <c r="CK16" s="9">
        <v>2</v>
      </c>
      <c r="CL16" s="60">
        <v>335</v>
      </c>
      <c r="CM16" s="9">
        <v>2</v>
      </c>
      <c r="CN16" s="60">
        <f t="shared" si="1"/>
        <v>617</v>
      </c>
      <c r="CO16" s="10" t="b">
        <f t="shared" si="2"/>
        <v>1</v>
      </c>
      <c r="CP16" s="60">
        <v>432</v>
      </c>
      <c r="CQ16" s="60">
        <v>185</v>
      </c>
      <c r="CR16" s="60">
        <v>0</v>
      </c>
      <c r="CS16" s="60">
        <v>12</v>
      </c>
      <c r="CT16" s="9">
        <v>1</v>
      </c>
      <c r="CU16" s="12" t="s">
        <v>353</v>
      </c>
      <c r="CV16" s="9">
        <v>2</v>
      </c>
      <c r="CW16" s="9">
        <v>2</v>
      </c>
      <c r="CX16" s="9">
        <v>2</v>
      </c>
      <c r="CY16" s="12" t="str">
        <f>IF(CX16=2,"NA","")</f>
        <v>NA</v>
      </c>
      <c r="CZ16" s="9">
        <v>2</v>
      </c>
      <c r="DA16" s="48" t="str">
        <f>IF(CZ16=1,"","NA")</f>
        <v>NA</v>
      </c>
      <c r="DB16" s="9"/>
      <c r="DC16" s="9">
        <v>1</v>
      </c>
      <c r="DD16" s="9">
        <v>2</v>
      </c>
      <c r="DE16" s="9"/>
      <c r="DF16" s="9"/>
      <c r="DG16" s="9"/>
      <c r="DH16" s="12"/>
      <c r="DI16" s="9"/>
      <c r="DJ16" s="9"/>
      <c r="DK16" s="9"/>
      <c r="DL16" s="12"/>
      <c r="DM16" s="9"/>
      <c r="DN16" s="9"/>
      <c r="DO16" s="9"/>
      <c r="DP16" s="12"/>
      <c r="DQ16" s="9"/>
      <c r="DR16" s="9"/>
      <c r="DS16" s="9"/>
      <c r="DT16" s="12"/>
      <c r="DU16" s="9">
        <v>1</v>
      </c>
      <c r="DV16" s="9">
        <v>2</v>
      </c>
      <c r="DW16" s="9">
        <v>2</v>
      </c>
      <c r="DX16" s="9">
        <v>2</v>
      </c>
      <c r="DY16" s="9">
        <v>2</v>
      </c>
      <c r="DZ16" s="9">
        <v>2</v>
      </c>
      <c r="EA16" s="9">
        <v>2</v>
      </c>
      <c r="EB16" s="9">
        <v>2</v>
      </c>
      <c r="EC16" s="9">
        <v>2</v>
      </c>
      <c r="ED16" s="10" t="s">
        <v>374</v>
      </c>
      <c r="EE16" s="9">
        <v>1</v>
      </c>
      <c r="EF16" s="14">
        <v>44475</v>
      </c>
      <c r="EG16" s="14">
        <v>44475</v>
      </c>
      <c r="EH16" s="9">
        <v>1</v>
      </c>
      <c r="EI16" s="14">
        <v>44735</v>
      </c>
      <c r="EJ16" s="14">
        <v>44735</v>
      </c>
      <c r="EK16" s="9">
        <v>1</v>
      </c>
      <c r="EL16" s="14">
        <v>44029</v>
      </c>
      <c r="EM16" s="14">
        <v>44029</v>
      </c>
      <c r="EN16" s="9">
        <v>1</v>
      </c>
      <c r="EO16" s="14">
        <v>44755</v>
      </c>
      <c r="EP16" s="14">
        <v>44755</v>
      </c>
      <c r="EQ16" s="9">
        <v>1</v>
      </c>
      <c r="ER16" s="14">
        <v>44284</v>
      </c>
      <c r="ES16" s="14">
        <v>44284</v>
      </c>
      <c r="ET16" s="9">
        <v>1</v>
      </c>
      <c r="EU16" s="14">
        <v>44284</v>
      </c>
      <c r="EV16" s="14">
        <v>44284</v>
      </c>
      <c r="EW16" s="9">
        <v>2</v>
      </c>
      <c r="EX16" s="14"/>
      <c r="EY16" s="14"/>
      <c r="EZ16" s="9">
        <v>1</v>
      </c>
      <c r="FA16" s="12" t="s">
        <v>354</v>
      </c>
      <c r="FB16" s="14">
        <v>44452</v>
      </c>
      <c r="FC16" s="14">
        <v>44452</v>
      </c>
      <c r="FD16" s="9">
        <v>2</v>
      </c>
      <c r="FE16" s="9">
        <f t="shared" si="3"/>
        <v>1</v>
      </c>
      <c r="FF16" s="9">
        <v>1</v>
      </c>
      <c r="FG16" s="9">
        <v>1</v>
      </c>
      <c r="FH16" s="12" t="s">
        <v>355</v>
      </c>
      <c r="FI16" s="9">
        <v>1</v>
      </c>
      <c r="FJ16" s="12" t="s">
        <v>356</v>
      </c>
      <c r="FK16" s="9">
        <v>1</v>
      </c>
      <c r="FL16" s="12" t="s">
        <v>357</v>
      </c>
      <c r="FM16" s="9">
        <v>2</v>
      </c>
      <c r="FN16" s="12" t="str">
        <f>IF(FM16=2,"NA","")</f>
        <v>NA</v>
      </c>
      <c r="FO16" s="9">
        <v>2</v>
      </c>
      <c r="FP16" s="12" t="str">
        <f>IF(FO16=2,"NA","")</f>
        <v>NA</v>
      </c>
      <c r="FQ16" s="12" t="str">
        <f>IF(FO16=2,"NA","")</f>
        <v>NA</v>
      </c>
      <c r="FR16" s="9">
        <v>1</v>
      </c>
      <c r="FS16" s="9">
        <v>1</v>
      </c>
      <c r="FT16" s="9">
        <v>1</v>
      </c>
      <c r="FU16" s="12" t="s">
        <v>358</v>
      </c>
      <c r="FV16" s="9">
        <v>1</v>
      </c>
      <c r="FW16" s="12" t="s">
        <v>358</v>
      </c>
      <c r="FX16" s="9">
        <v>2</v>
      </c>
      <c r="FY16" s="12" t="str">
        <f>IF(FX16=2,"NA","")</f>
        <v>NA</v>
      </c>
      <c r="FZ16" s="9">
        <v>1</v>
      </c>
      <c r="GA16" s="12" t="s">
        <v>359</v>
      </c>
      <c r="GB16" s="9">
        <v>1</v>
      </c>
      <c r="GC16" s="12" t="s">
        <v>360</v>
      </c>
      <c r="GD16" s="9">
        <v>2</v>
      </c>
      <c r="GE16" s="12" t="str">
        <f>IF(GD16=2,"NA","")</f>
        <v>NA</v>
      </c>
      <c r="GF16" s="9">
        <v>1</v>
      </c>
      <c r="GG16" s="12" t="s">
        <v>361</v>
      </c>
      <c r="GH16" s="12"/>
    </row>
    <row r="17" spans="1:190" ht="408" x14ac:dyDescent="0.25">
      <c r="A17" s="11" t="s">
        <v>631</v>
      </c>
      <c r="B17" s="10" t="s">
        <v>632</v>
      </c>
      <c r="C17" s="9">
        <v>1</v>
      </c>
      <c r="D17" s="12" t="s">
        <v>751</v>
      </c>
      <c r="E17" s="9">
        <v>1</v>
      </c>
      <c r="F17" s="12" t="s">
        <v>374</v>
      </c>
      <c r="G17" s="12" t="s">
        <v>752</v>
      </c>
      <c r="H17" s="9">
        <v>1</v>
      </c>
      <c r="I17" s="12" t="s">
        <v>753</v>
      </c>
      <c r="J17" s="9">
        <v>1</v>
      </c>
      <c r="K17" s="12" t="s">
        <v>374</v>
      </c>
      <c r="L17" s="12" t="s">
        <v>754</v>
      </c>
      <c r="M17" s="9">
        <v>1</v>
      </c>
      <c r="N17" s="12" t="s">
        <v>755</v>
      </c>
      <c r="O17" s="9">
        <v>1</v>
      </c>
      <c r="P17" s="12" t="s">
        <v>374</v>
      </c>
      <c r="Q17" s="12" t="s">
        <v>756</v>
      </c>
      <c r="R17" s="9">
        <v>1</v>
      </c>
      <c r="S17" s="12" t="s">
        <v>757</v>
      </c>
      <c r="T17" s="9">
        <v>1</v>
      </c>
      <c r="U17" s="9" t="s">
        <v>374</v>
      </c>
      <c r="V17" s="12" t="s">
        <v>758</v>
      </c>
      <c r="W17" s="9">
        <v>1</v>
      </c>
      <c r="X17" s="12" t="s">
        <v>759</v>
      </c>
      <c r="Y17" s="9">
        <v>1</v>
      </c>
      <c r="Z17" s="9" t="s">
        <v>374</v>
      </c>
      <c r="AA17" s="12" t="s">
        <v>760</v>
      </c>
      <c r="AB17" s="9">
        <v>1</v>
      </c>
      <c r="AC17" s="59" t="s">
        <v>761</v>
      </c>
      <c r="AD17" s="9">
        <v>1</v>
      </c>
      <c r="AE17" s="9" t="s">
        <v>374</v>
      </c>
      <c r="AF17" s="12" t="s">
        <v>754</v>
      </c>
      <c r="AG17" s="9">
        <v>1</v>
      </c>
      <c r="AH17" s="12" t="s">
        <v>762</v>
      </c>
      <c r="AI17" s="9">
        <v>1</v>
      </c>
      <c r="AJ17" s="9" t="s">
        <v>374</v>
      </c>
      <c r="AK17" s="12" t="s">
        <v>763</v>
      </c>
      <c r="AL17" s="9">
        <v>1</v>
      </c>
      <c r="AM17" s="12" t="s">
        <v>764</v>
      </c>
      <c r="AN17" s="9">
        <v>1</v>
      </c>
      <c r="AO17" s="9" t="s">
        <v>374</v>
      </c>
      <c r="AP17" s="12" t="s">
        <v>765</v>
      </c>
      <c r="AQ17" s="9">
        <v>1</v>
      </c>
      <c r="AR17" s="12" t="s">
        <v>766</v>
      </c>
      <c r="AS17" s="9">
        <v>1</v>
      </c>
      <c r="AT17" s="9" t="s">
        <v>374</v>
      </c>
      <c r="AU17" s="12" t="s">
        <v>752</v>
      </c>
      <c r="AV17" s="9">
        <v>1</v>
      </c>
      <c r="AW17" s="12" t="s">
        <v>767</v>
      </c>
      <c r="AX17" s="9">
        <v>1</v>
      </c>
      <c r="AY17" s="9" t="s">
        <v>374</v>
      </c>
      <c r="AZ17" s="12" t="s">
        <v>768</v>
      </c>
      <c r="BA17" s="9">
        <v>1</v>
      </c>
      <c r="BB17" s="12"/>
      <c r="BC17" s="9">
        <v>2</v>
      </c>
      <c r="BD17" s="9" t="s">
        <v>374</v>
      </c>
      <c r="BE17" s="12"/>
      <c r="BF17" s="9">
        <v>1</v>
      </c>
      <c r="BG17" s="12"/>
      <c r="BH17" s="9">
        <v>2</v>
      </c>
      <c r="BI17" s="9" t="s">
        <v>374</v>
      </c>
      <c r="BJ17" s="12"/>
      <c r="BK17" s="12"/>
      <c r="BL17" s="9"/>
      <c r="BM17" s="12"/>
      <c r="BN17" s="9"/>
      <c r="BO17" s="9" t="s">
        <v>374</v>
      </c>
      <c r="BP17" s="9"/>
      <c r="BQ17" s="12" t="s">
        <v>724</v>
      </c>
      <c r="BR17" s="9">
        <v>1</v>
      </c>
      <c r="BS17" s="12" t="s">
        <v>725</v>
      </c>
      <c r="BT17" s="12" t="s">
        <v>726</v>
      </c>
      <c r="BU17" s="9">
        <v>2</v>
      </c>
      <c r="BV17" s="60">
        <v>162</v>
      </c>
      <c r="BW17" s="60">
        <v>3</v>
      </c>
      <c r="BX17" s="60">
        <v>147</v>
      </c>
      <c r="BY17" s="60">
        <v>142</v>
      </c>
      <c r="BZ17" s="60">
        <v>10</v>
      </c>
      <c r="CA17" s="60">
        <v>109</v>
      </c>
      <c r="CB17" s="60">
        <v>0</v>
      </c>
      <c r="CC17" s="60">
        <v>0</v>
      </c>
      <c r="CD17" s="60">
        <v>0</v>
      </c>
      <c r="CE17" s="60">
        <v>0</v>
      </c>
      <c r="CF17" s="12" t="s">
        <v>374</v>
      </c>
      <c r="CG17" s="60">
        <f t="shared" si="0"/>
        <v>573</v>
      </c>
      <c r="CH17" s="60">
        <v>38</v>
      </c>
      <c r="CI17" s="9">
        <v>2</v>
      </c>
      <c r="CJ17" s="60">
        <v>532</v>
      </c>
      <c r="CK17" s="9">
        <v>2</v>
      </c>
      <c r="CL17" s="60">
        <v>3</v>
      </c>
      <c r="CM17" s="9">
        <v>2</v>
      </c>
      <c r="CN17" s="60">
        <f t="shared" si="1"/>
        <v>573</v>
      </c>
      <c r="CO17" s="10" t="b">
        <f t="shared" si="2"/>
        <v>1</v>
      </c>
      <c r="CP17" s="60">
        <v>431</v>
      </c>
      <c r="CQ17" s="60">
        <v>142</v>
      </c>
      <c r="CR17" s="60">
        <v>0</v>
      </c>
      <c r="CS17" s="60">
        <v>35</v>
      </c>
      <c r="CT17" s="9">
        <v>1</v>
      </c>
      <c r="CU17" s="12" t="s">
        <v>727</v>
      </c>
      <c r="CV17" s="9">
        <v>1</v>
      </c>
      <c r="CW17" s="9">
        <v>1</v>
      </c>
      <c r="CX17" s="9">
        <v>2</v>
      </c>
      <c r="CY17" s="12" t="s">
        <v>374</v>
      </c>
      <c r="CZ17" s="9">
        <v>2</v>
      </c>
      <c r="DA17" s="48" t="s">
        <v>374</v>
      </c>
      <c r="DB17" s="9"/>
      <c r="DC17" s="9">
        <v>1</v>
      </c>
      <c r="DD17" s="9">
        <v>1</v>
      </c>
      <c r="DE17" s="9">
        <v>1</v>
      </c>
      <c r="DF17" s="9">
        <v>1</v>
      </c>
      <c r="DG17" s="9">
        <v>1</v>
      </c>
      <c r="DH17" s="12" t="s">
        <v>773</v>
      </c>
      <c r="DI17" s="9">
        <v>1</v>
      </c>
      <c r="DJ17" s="9">
        <v>1</v>
      </c>
      <c r="DK17" s="9">
        <v>2</v>
      </c>
      <c r="DL17" s="12" t="s">
        <v>774</v>
      </c>
      <c r="DM17" s="9">
        <v>1</v>
      </c>
      <c r="DN17" s="9">
        <v>1</v>
      </c>
      <c r="DO17" s="9">
        <v>1</v>
      </c>
      <c r="DP17" s="10" t="s">
        <v>329</v>
      </c>
      <c r="DQ17" s="9">
        <v>1</v>
      </c>
      <c r="DR17" s="9">
        <v>1</v>
      </c>
      <c r="DS17" s="9">
        <v>2</v>
      </c>
      <c r="DT17" s="12" t="s">
        <v>775</v>
      </c>
      <c r="DU17" s="9"/>
      <c r="DV17" s="9"/>
      <c r="DW17" s="9"/>
      <c r="DX17" s="9"/>
      <c r="DY17" s="9"/>
      <c r="DZ17" s="9"/>
      <c r="EA17" s="9"/>
      <c r="EB17" s="9"/>
      <c r="EC17" s="9"/>
      <c r="ED17" s="10"/>
      <c r="EE17" s="9">
        <v>1</v>
      </c>
      <c r="EF17" s="14">
        <v>41146</v>
      </c>
      <c r="EG17" s="14">
        <v>41146</v>
      </c>
      <c r="EH17" s="9">
        <v>1</v>
      </c>
      <c r="EI17" s="14">
        <v>39007</v>
      </c>
      <c r="EJ17" s="14">
        <v>39007</v>
      </c>
      <c r="EK17" s="9">
        <v>1</v>
      </c>
      <c r="EL17" s="14">
        <v>38727</v>
      </c>
      <c r="EM17" s="14">
        <v>38727</v>
      </c>
      <c r="EN17" s="9">
        <v>1</v>
      </c>
      <c r="EO17" s="14">
        <v>43643</v>
      </c>
      <c r="EP17" s="14">
        <v>43643</v>
      </c>
      <c r="EQ17" s="9">
        <v>1</v>
      </c>
      <c r="ER17" s="14">
        <v>40598</v>
      </c>
      <c r="ES17" s="14">
        <v>40598</v>
      </c>
      <c r="ET17" s="9">
        <v>1</v>
      </c>
      <c r="EU17" s="14">
        <v>40599</v>
      </c>
      <c r="EV17" s="14">
        <v>40599</v>
      </c>
      <c r="EW17" s="9">
        <v>1</v>
      </c>
      <c r="EX17" s="14">
        <v>42556</v>
      </c>
      <c r="EY17" s="14">
        <v>42556</v>
      </c>
      <c r="EZ17" s="9">
        <v>2</v>
      </c>
      <c r="FA17" s="9"/>
      <c r="FB17" s="14"/>
      <c r="FC17" s="14"/>
      <c r="FD17" s="9">
        <v>2</v>
      </c>
      <c r="FE17" s="9">
        <f t="shared" si="3"/>
        <v>1</v>
      </c>
      <c r="FF17" s="9">
        <v>1</v>
      </c>
      <c r="FG17" s="9">
        <v>1</v>
      </c>
      <c r="FH17" s="12" t="s">
        <v>355</v>
      </c>
      <c r="FI17" s="9">
        <v>1</v>
      </c>
      <c r="FJ17" s="12" t="s">
        <v>355</v>
      </c>
      <c r="FK17" s="9">
        <v>1</v>
      </c>
      <c r="FL17" s="12" t="s">
        <v>728</v>
      </c>
      <c r="FM17" s="9">
        <v>1</v>
      </c>
      <c r="FN17" s="10" t="s">
        <v>729</v>
      </c>
      <c r="FO17" s="9">
        <v>2</v>
      </c>
      <c r="FP17" s="12" t="s">
        <v>374</v>
      </c>
      <c r="FQ17" s="12" t="s">
        <v>374</v>
      </c>
      <c r="FR17" s="9">
        <v>2</v>
      </c>
      <c r="FS17" s="9"/>
      <c r="FT17" s="9"/>
      <c r="FU17" s="10" t="s">
        <v>382</v>
      </c>
      <c r="FV17" s="9"/>
      <c r="FW17" s="10" t="s">
        <v>382</v>
      </c>
      <c r="FX17" s="9"/>
      <c r="FY17" s="12" t="s">
        <v>382</v>
      </c>
      <c r="FZ17" s="9"/>
      <c r="GA17" s="12" t="s">
        <v>382</v>
      </c>
      <c r="GB17" s="9"/>
      <c r="GC17" s="12" t="s">
        <v>382</v>
      </c>
      <c r="GD17" s="9"/>
      <c r="GE17" s="12" t="s">
        <v>382</v>
      </c>
      <c r="GF17" s="9"/>
      <c r="GG17" s="12" t="s">
        <v>382</v>
      </c>
      <c r="GH17" s="12"/>
    </row>
    <row r="18" spans="1:190" ht="165" x14ac:dyDescent="0.25">
      <c r="A18" s="11" t="s">
        <v>3</v>
      </c>
      <c r="B18" s="10" t="s">
        <v>4</v>
      </c>
      <c r="C18" s="15">
        <v>1</v>
      </c>
      <c r="D18" s="55" t="s">
        <v>128</v>
      </c>
      <c r="E18" s="15">
        <v>1</v>
      </c>
      <c r="F18" s="55" t="str">
        <f>IF(E18=4,"","NA")</f>
        <v>NA</v>
      </c>
      <c r="G18" s="12" t="s">
        <v>129</v>
      </c>
      <c r="H18" s="15">
        <v>1</v>
      </c>
      <c r="I18" s="55" t="s">
        <v>128</v>
      </c>
      <c r="J18" s="15">
        <v>1</v>
      </c>
      <c r="K18" s="55" t="str">
        <f>IF(J18=4,"","NA")</f>
        <v>NA</v>
      </c>
      <c r="L18" s="12" t="s">
        <v>129</v>
      </c>
      <c r="M18" s="15">
        <v>1</v>
      </c>
      <c r="N18" s="55" t="s">
        <v>128</v>
      </c>
      <c r="O18" s="15">
        <v>1</v>
      </c>
      <c r="P18" s="55" t="str">
        <f>IF(O18=4,"","NA")</f>
        <v>NA</v>
      </c>
      <c r="Q18" s="12" t="s">
        <v>129</v>
      </c>
      <c r="R18" s="15">
        <v>1</v>
      </c>
      <c r="S18" s="55" t="s">
        <v>128</v>
      </c>
      <c r="T18" s="15">
        <v>1</v>
      </c>
      <c r="U18" s="15" t="str">
        <f>IF(T18=4,"","NA")</f>
        <v>NA</v>
      </c>
      <c r="V18" s="12" t="s">
        <v>129</v>
      </c>
      <c r="W18" s="15">
        <v>1</v>
      </c>
      <c r="X18" s="55" t="s">
        <v>128</v>
      </c>
      <c r="Y18" s="15">
        <v>1</v>
      </c>
      <c r="Z18" s="15" t="str">
        <f>IF(Y18=4,"","NA")</f>
        <v>NA</v>
      </c>
      <c r="AA18" s="12" t="s">
        <v>129</v>
      </c>
      <c r="AB18" s="15">
        <v>1</v>
      </c>
      <c r="AC18" s="55" t="s">
        <v>128</v>
      </c>
      <c r="AD18" s="15">
        <v>1</v>
      </c>
      <c r="AE18" s="15" t="str">
        <f>IF(AD18=4,"","NA")</f>
        <v>NA</v>
      </c>
      <c r="AF18" s="12" t="s">
        <v>129</v>
      </c>
      <c r="AG18" s="15">
        <v>1</v>
      </c>
      <c r="AH18" s="55" t="s">
        <v>128</v>
      </c>
      <c r="AI18" s="15">
        <v>1</v>
      </c>
      <c r="AJ18" s="15" t="str">
        <f>IF(AI18=4,"","NA")</f>
        <v>NA</v>
      </c>
      <c r="AK18" s="12" t="s">
        <v>129</v>
      </c>
      <c r="AL18" s="15">
        <v>1</v>
      </c>
      <c r="AM18" s="55" t="s">
        <v>128</v>
      </c>
      <c r="AN18" s="15">
        <v>1</v>
      </c>
      <c r="AO18" s="15" t="str">
        <f>IF(AN18=4,"","NA")</f>
        <v>NA</v>
      </c>
      <c r="AP18" s="12" t="s">
        <v>129</v>
      </c>
      <c r="AQ18" s="15">
        <v>1</v>
      </c>
      <c r="AR18" s="55" t="s">
        <v>128</v>
      </c>
      <c r="AS18" s="15">
        <v>1</v>
      </c>
      <c r="AT18" s="15" t="str">
        <f>IF(AS18=4,"","NA")</f>
        <v>NA</v>
      </c>
      <c r="AU18" s="12" t="s">
        <v>129</v>
      </c>
      <c r="AV18" s="15">
        <v>1</v>
      </c>
      <c r="AW18" s="55" t="s">
        <v>128</v>
      </c>
      <c r="AX18" s="15">
        <v>1</v>
      </c>
      <c r="AY18" s="15" t="str">
        <f>IF(AX18=4,"","NA")</f>
        <v>NA</v>
      </c>
      <c r="AZ18" s="12" t="s">
        <v>129</v>
      </c>
      <c r="BA18" s="15">
        <v>1</v>
      </c>
      <c r="BB18" s="55" t="s">
        <v>128</v>
      </c>
      <c r="BC18" s="15">
        <v>1</v>
      </c>
      <c r="BD18" s="15" t="str">
        <f>IF(BC18=4,"","NA")</f>
        <v>NA</v>
      </c>
      <c r="BE18" s="12" t="s">
        <v>129</v>
      </c>
      <c r="BF18" s="15">
        <v>1</v>
      </c>
      <c r="BG18" s="55" t="s">
        <v>128</v>
      </c>
      <c r="BH18" s="15">
        <v>1</v>
      </c>
      <c r="BI18" s="15" t="str">
        <f>IF(BH18=4,"","NA")</f>
        <v>NA</v>
      </c>
      <c r="BJ18" s="12" t="s">
        <v>129</v>
      </c>
      <c r="BK18" s="55"/>
      <c r="BL18" s="15"/>
      <c r="BM18" s="55"/>
      <c r="BN18" s="15"/>
      <c r="BO18" s="15" t="str">
        <f>IF(BN18=4,"","NA")</f>
        <v>NA</v>
      </c>
      <c r="BP18" s="15"/>
      <c r="BQ18" s="12" t="s">
        <v>130</v>
      </c>
      <c r="BR18" s="9">
        <v>2</v>
      </c>
      <c r="BS18" s="9"/>
      <c r="BT18" s="9"/>
      <c r="BU18" s="9"/>
      <c r="BV18" s="60">
        <v>309</v>
      </c>
      <c r="BW18" s="60">
        <v>17</v>
      </c>
      <c r="BX18" s="60">
        <v>0</v>
      </c>
      <c r="BY18" s="60">
        <v>4</v>
      </c>
      <c r="BZ18" s="60">
        <v>1042</v>
      </c>
      <c r="CA18" s="60">
        <v>122</v>
      </c>
      <c r="CB18" s="60">
        <v>0</v>
      </c>
      <c r="CC18" s="60">
        <v>728</v>
      </c>
      <c r="CD18" s="60">
        <v>12</v>
      </c>
      <c r="CE18" s="60">
        <v>0</v>
      </c>
      <c r="CF18" s="12" t="str">
        <f>IF(CE18=0,"NA","")</f>
        <v>NA</v>
      </c>
      <c r="CG18" s="60">
        <f t="shared" si="0"/>
        <v>2234</v>
      </c>
      <c r="CH18" s="60">
        <v>34</v>
      </c>
      <c r="CI18" s="9">
        <v>1</v>
      </c>
      <c r="CJ18" s="60">
        <v>733</v>
      </c>
      <c r="CK18" s="9">
        <v>1</v>
      </c>
      <c r="CL18" s="60">
        <f>1231+236</f>
        <v>1467</v>
      </c>
      <c r="CM18" s="9">
        <v>1</v>
      </c>
      <c r="CN18" s="60">
        <f t="shared" si="1"/>
        <v>2234</v>
      </c>
      <c r="CO18" s="10" t="b">
        <f t="shared" si="2"/>
        <v>1</v>
      </c>
      <c r="CP18" s="60">
        <v>1623</v>
      </c>
      <c r="CQ18" s="60">
        <v>611</v>
      </c>
      <c r="CR18" s="60">
        <v>0</v>
      </c>
      <c r="CS18" s="60">
        <v>44</v>
      </c>
      <c r="CT18" s="9">
        <v>1</v>
      </c>
      <c r="CU18" s="12" t="s">
        <v>131</v>
      </c>
      <c r="CV18" s="9">
        <v>1</v>
      </c>
      <c r="CW18" s="9">
        <v>1</v>
      </c>
      <c r="CX18" s="9">
        <v>2</v>
      </c>
      <c r="CY18" s="12" t="str">
        <f>IF(CX18=2,"NA","")</f>
        <v>NA</v>
      </c>
      <c r="CZ18" s="9">
        <v>1</v>
      </c>
      <c r="DA18" s="48">
        <v>63438.2</v>
      </c>
      <c r="DB18" s="9"/>
      <c r="DC18" s="9">
        <v>1</v>
      </c>
      <c r="DD18" s="9">
        <v>1</v>
      </c>
      <c r="DE18" s="9">
        <v>2</v>
      </c>
      <c r="DF18" s="9">
        <v>2</v>
      </c>
      <c r="DG18" s="9"/>
      <c r="DH18" s="12"/>
      <c r="DI18" s="9">
        <v>2</v>
      </c>
      <c r="DJ18" s="9">
        <v>2</v>
      </c>
      <c r="DK18" s="9"/>
      <c r="DL18" s="12"/>
      <c r="DM18" s="9">
        <v>1</v>
      </c>
      <c r="DN18" s="9">
        <v>1</v>
      </c>
      <c r="DO18" s="9">
        <v>1</v>
      </c>
      <c r="DP18" s="10" t="s">
        <v>132</v>
      </c>
      <c r="DQ18" s="9">
        <v>1</v>
      </c>
      <c r="DR18" s="9">
        <v>1</v>
      </c>
      <c r="DS18" s="9">
        <v>2</v>
      </c>
      <c r="DT18" s="12" t="s">
        <v>133</v>
      </c>
      <c r="DU18" s="9"/>
      <c r="DV18" s="9"/>
      <c r="DW18" s="9"/>
      <c r="DX18" s="9"/>
      <c r="DY18" s="9"/>
      <c r="DZ18" s="9"/>
      <c r="EA18" s="9"/>
      <c r="EB18" s="9"/>
      <c r="EC18" s="9"/>
      <c r="ED18" s="10"/>
      <c r="EE18" s="9">
        <v>1</v>
      </c>
      <c r="EF18" s="14">
        <v>42278</v>
      </c>
      <c r="EG18" s="14">
        <v>42278</v>
      </c>
      <c r="EH18" s="9">
        <v>2</v>
      </c>
      <c r="EI18" s="14"/>
      <c r="EJ18" s="14"/>
      <c r="EK18" s="9">
        <v>1</v>
      </c>
      <c r="EL18" s="14">
        <v>44336</v>
      </c>
      <c r="EM18" s="14">
        <v>44336</v>
      </c>
      <c r="EN18" s="9">
        <v>1</v>
      </c>
      <c r="EO18" s="14">
        <v>41775</v>
      </c>
      <c r="EP18" s="14">
        <v>41775</v>
      </c>
      <c r="EQ18" s="9">
        <v>1</v>
      </c>
      <c r="ER18" s="14">
        <v>42821</v>
      </c>
      <c r="ES18" s="14">
        <v>42821</v>
      </c>
      <c r="ET18" s="9">
        <v>2</v>
      </c>
      <c r="EU18" s="14"/>
      <c r="EV18" s="14"/>
      <c r="EW18" s="9">
        <v>1</v>
      </c>
      <c r="EX18" s="14">
        <v>41447</v>
      </c>
      <c r="EY18" s="14">
        <v>41447</v>
      </c>
      <c r="EZ18" s="9">
        <v>2</v>
      </c>
      <c r="FA18" s="9"/>
      <c r="FB18" s="14"/>
      <c r="FC18" s="14"/>
      <c r="FD18" s="9">
        <v>2</v>
      </c>
      <c r="FE18" s="9">
        <f t="shared" si="3"/>
        <v>1</v>
      </c>
      <c r="FF18" s="9">
        <v>1</v>
      </c>
      <c r="FG18" s="9">
        <v>1</v>
      </c>
      <c r="FH18" s="12" t="s">
        <v>134</v>
      </c>
      <c r="FI18" s="9">
        <v>1</v>
      </c>
      <c r="FJ18" s="12" t="s">
        <v>134</v>
      </c>
      <c r="FK18" s="9">
        <v>1</v>
      </c>
      <c r="FL18" s="12" t="s">
        <v>135</v>
      </c>
      <c r="FM18" s="9">
        <v>1</v>
      </c>
      <c r="FN18" s="12" t="s">
        <v>136</v>
      </c>
      <c r="FO18" s="9">
        <v>1</v>
      </c>
      <c r="FP18" s="12" t="s">
        <v>138</v>
      </c>
      <c r="FQ18" s="12" t="s">
        <v>137</v>
      </c>
      <c r="FR18" s="9">
        <v>1</v>
      </c>
      <c r="FS18" s="9">
        <v>1</v>
      </c>
      <c r="FT18" s="9">
        <v>1</v>
      </c>
      <c r="FU18" s="12" t="s">
        <v>135</v>
      </c>
      <c r="FV18" s="9">
        <v>1</v>
      </c>
      <c r="FW18" s="12" t="s">
        <v>135</v>
      </c>
      <c r="FX18" s="9">
        <v>1</v>
      </c>
      <c r="FY18" s="12" t="s">
        <v>134</v>
      </c>
      <c r="FZ18" s="9">
        <v>1</v>
      </c>
      <c r="GA18" s="12" t="s">
        <v>139</v>
      </c>
      <c r="GB18" s="9">
        <v>1</v>
      </c>
      <c r="GC18" s="12" t="s">
        <v>139</v>
      </c>
      <c r="GD18" s="9">
        <v>1</v>
      </c>
      <c r="GE18" s="12" t="s">
        <v>139</v>
      </c>
      <c r="GF18" s="9">
        <v>1</v>
      </c>
      <c r="GG18" s="12" t="s">
        <v>134</v>
      </c>
      <c r="GH18" s="12" t="s">
        <v>140</v>
      </c>
    </row>
    <row r="19" spans="1:190" ht="75" x14ac:dyDescent="0.25">
      <c r="A19" s="11" t="s">
        <v>634</v>
      </c>
      <c r="B19" s="10" t="s">
        <v>635</v>
      </c>
      <c r="C19" s="9">
        <v>1</v>
      </c>
      <c r="D19" s="32" t="s">
        <v>769</v>
      </c>
      <c r="E19" s="9">
        <v>1</v>
      </c>
      <c r="F19" s="12" t="s">
        <v>374</v>
      </c>
      <c r="G19" s="32" t="s">
        <v>770</v>
      </c>
      <c r="H19" s="9">
        <v>1</v>
      </c>
      <c r="I19" s="32" t="s">
        <v>153</v>
      </c>
      <c r="J19" s="9">
        <v>1</v>
      </c>
      <c r="K19" s="12" t="s">
        <v>374</v>
      </c>
      <c r="L19" s="32" t="s">
        <v>770</v>
      </c>
      <c r="M19" s="9">
        <v>1</v>
      </c>
      <c r="N19" s="12" t="s">
        <v>153</v>
      </c>
      <c r="O19" s="9">
        <v>1</v>
      </c>
      <c r="P19" s="12" t="s">
        <v>374</v>
      </c>
      <c r="Q19" s="32" t="s">
        <v>770</v>
      </c>
      <c r="R19" s="9">
        <v>1</v>
      </c>
      <c r="S19" s="32" t="s">
        <v>540</v>
      </c>
      <c r="T19" s="9">
        <v>1</v>
      </c>
      <c r="U19" s="9" t="s">
        <v>374</v>
      </c>
      <c r="V19" s="32" t="s">
        <v>770</v>
      </c>
      <c r="W19" s="9">
        <v>1</v>
      </c>
      <c r="X19" s="32" t="s">
        <v>771</v>
      </c>
      <c r="Y19" s="9">
        <v>1</v>
      </c>
      <c r="Z19" s="9" t="s">
        <v>374</v>
      </c>
      <c r="AA19" s="32" t="s">
        <v>770</v>
      </c>
      <c r="AB19" s="9">
        <v>1</v>
      </c>
      <c r="AC19" s="32" t="s">
        <v>771</v>
      </c>
      <c r="AD19" s="9">
        <v>1</v>
      </c>
      <c r="AE19" s="9" t="s">
        <v>374</v>
      </c>
      <c r="AF19" s="12" t="s">
        <v>549</v>
      </c>
      <c r="AG19" s="9">
        <v>1</v>
      </c>
      <c r="AH19" s="12"/>
      <c r="AI19" s="9">
        <v>2</v>
      </c>
      <c r="AJ19" s="9" t="s">
        <v>374</v>
      </c>
      <c r="AK19" s="12"/>
      <c r="AL19" s="9">
        <v>1</v>
      </c>
      <c r="AM19" s="32" t="s">
        <v>771</v>
      </c>
      <c r="AN19" s="9">
        <v>1</v>
      </c>
      <c r="AO19" s="9" t="s">
        <v>374</v>
      </c>
      <c r="AP19" s="32" t="s">
        <v>770</v>
      </c>
      <c r="AQ19" s="9">
        <v>1</v>
      </c>
      <c r="AR19" s="12" t="s">
        <v>443</v>
      </c>
      <c r="AS19" s="9">
        <v>1</v>
      </c>
      <c r="AT19" s="9" t="s">
        <v>374</v>
      </c>
      <c r="AU19" s="32" t="s">
        <v>770</v>
      </c>
      <c r="AV19" s="9">
        <v>1</v>
      </c>
      <c r="AW19" s="12"/>
      <c r="AX19" s="9">
        <v>2</v>
      </c>
      <c r="AY19" s="9" t="s">
        <v>374</v>
      </c>
      <c r="AZ19" s="12"/>
      <c r="BA19" s="9">
        <v>1</v>
      </c>
      <c r="BB19" s="12"/>
      <c r="BC19" s="9">
        <v>2</v>
      </c>
      <c r="BD19" s="9" t="s">
        <v>374</v>
      </c>
      <c r="BE19" s="12"/>
      <c r="BF19" s="9">
        <v>1</v>
      </c>
      <c r="BG19" s="12"/>
      <c r="BH19" s="9">
        <v>2</v>
      </c>
      <c r="BI19" s="9" t="s">
        <v>374</v>
      </c>
      <c r="BJ19" s="12"/>
      <c r="BK19" s="12"/>
      <c r="BL19" s="9"/>
      <c r="BM19" s="12"/>
      <c r="BN19" s="9"/>
      <c r="BO19" s="9" t="s">
        <v>374</v>
      </c>
      <c r="BP19" s="9"/>
      <c r="BQ19" s="12" t="s">
        <v>364</v>
      </c>
      <c r="BR19" s="9">
        <v>1</v>
      </c>
      <c r="BS19" s="12" t="s">
        <v>730</v>
      </c>
      <c r="BT19" s="12" t="s">
        <v>731</v>
      </c>
      <c r="BU19" s="9">
        <v>1</v>
      </c>
      <c r="BV19" s="60">
        <v>22</v>
      </c>
      <c r="BW19" s="60">
        <v>147</v>
      </c>
      <c r="BX19" s="60">
        <v>0</v>
      </c>
      <c r="BY19" s="60">
        <v>0</v>
      </c>
      <c r="BZ19" s="60">
        <v>227</v>
      </c>
      <c r="CA19" s="60">
        <f>14+2</f>
        <v>16</v>
      </c>
      <c r="CB19" s="60">
        <v>0</v>
      </c>
      <c r="CC19" s="60">
        <v>160</v>
      </c>
      <c r="CD19" s="60">
        <v>33</v>
      </c>
      <c r="CE19" s="60">
        <v>0</v>
      </c>
      <c r="CF19" s="12" t="s">
        <v>374</v>
      </c>
      <c r="CG19" s="60">
        <f t="shared" si="0"/>
        <v>605</v>
      </c>
      <c r="CH19" s="60">
        <v>19</v>
      </c>
      <c r="CI19" s="9">
        <v>1</v>
      </c>
      <c r="CJ19" s="60">
        <v>167</v>
      </c>
      <c r="CK19" s="9">
        <v>1</v>
      </c>
      <c r="CL19" s="60">
        <v>419</v>
      </c>
      <c r="CM19" s="9">
        <v>1</v>
      </c>
      <c r="CN19" s="60">
        <f t="shared" si="1"/>
        <v>605</v>
      </c>
      <c r="CO19" s="10" t="b">
        <f t="shared" si="2"/>
        <v>1</v>
      </c>
      <c r="CP19" s="60">
        <v>448</v>
      </c>
      <c r="CQ19" s="60">
        <v>157</v>
      </c>
      <c r="CR19" s="60"/>
      <c r="CS19" s="60">
        <v>12</v>
      </c>
      <c r="CT19" s="9">
        <v>1</v>
      </c>
      <c r="CU19" s="12" t="s">
        <v>732</v>
      </c>
      <c r="CV19" s="9">
        <v>2</v>
      </c>
      <c r="CW19" s="9">
        <v>1</v>
      </c>
      <c r="CX19" s="9">
        <v>2</v>
      </c>
      <c r="CY19" s="12" t="s">
        <v>374</v>
      </c>
      <c r="CZ19" s="9">
        <v>1</v>
      </c>
      <c r="DA19" s="48">
        <v>30000</v>
      </c>
      <c r="DB19" s="9"/>
      <c r="DC19" s="9">
        <v>1</v>
      </c>
      <c r="DD19" s="9">
        <v>1</v>
      </c>
      <c r="DE19" s="9">
        <v>2</v>
      </c>
      <c r="DF19" s="9">
        <v>2</v>
      </c>
      <c r="DG19" s="9"/>
      <c r="DH19" s="12"/>
      <c r="DI19" s="9">
        <v>2</v>
      </c>
      <c r="DJ19" s="9">
        <v>2</v>
      </c>
      <c r="DK19" s="9"/>
      <c r="DL19" s="12"/>
      <c r="DM19" s="9">
        <v>1</v>
      </c>
      <c r="DN19" s="9">
        <v>1</v>
      </c>
      <c r="DO19" s="9">
        <v>2</v>
      </c>
      <c r="DP19" s="10" t="s">
        <v>776</v>
      </c>
      <c r="DQ19" s="9">
        <v>1</v>
      </c>
      <c r="DR19" s="9">
        <v>1</v>
      </c>
      <c r="DS19" s="9">
        <v>1</v>
      </c>
      <c r="DT19" s="12" t="s">
        <v>777</v>
      </c>
      <c r="DU19" s="9"/>
      <c r="DV19" s="9"/>
      <c r="DW19" s="9"/>
      <c r="DX19" s="9"/>
      <c r="DY19" s="9"/>
      <c r="DZ19" s="9"/>
      <c r="EA19" s="9"/>
      <c r="EB19" s="9"/>
      <c r="EC19" s="9"/>
      <c r="ED19" s="10"/>
      <c r="EE19" s="9">
        <v>1</v>
      </c>
      <c r="EF19" s="14">
        <v>42583</v>
      </c>
      <c r="EG19" s="14">
        <v>42831</v>
      </c>
      <c r="EH19" s="9">
        <v>1</v>
      </c>
      <c r="EI19" s="14">
        <v>41330</v>
      </c>
      <c r="EJ19" s="14">
        <v>41330</v>
      </c>
      <c r="EK19" s="9">
        <v>1</v>
      </c>
      <c r="EL19" s="14">
        <v>41085</v>
      </c>
      <c r="EM19" s="14">
        <v>43683</v>
      </c>
      <c r="EN19" s="9">
        <v>2</v>
      </c>
      <c r="EO19" s="14"/>
      <c r="EP19" s="14"/>
      <c r="EQ19" s="9">
        <v>1</v>
      </c>
      <c r="ER19" s="14">
        <v>40644</v>
      </c>
      <c r="ES19" s="14">
        <v>40644</v>
      </c>
      <c r="ET19" s="9">
        <v>2</v>
      </c>
      <c r="EU19" s="14"/>
      <c r="EV19" s="14"/>
      <c r="EW19" s="9">
        <v>1</v>
      </c>
      <c r="EX19" s="14">
        <v>40828</v>
      </c>
      <c r="EY19" s="14">
        <v>40828</v>
      </c>
      <c r="EZ19" s="9">
        <v>2</v>
      </c>
      <c r="FA19" s="9"/>
      <c r="FB19" s="14"/>
      <c r="FC19" s="14"/>
      <c r="FD19" s="9">
        <v>2</v>
      </c>
      <c r="FE19" s="9">
        <f t="shared" si="3"/>
        <v>1</v>
      </c>
      <c r="FF19" s="9">
        <v>1</v>
      </c>
      <c r="FG19" s="9">
        <v>1</v>
      </c>
      <c r="FH19" s="12" t="s">
        <v>733</v>
      </c>
      <c r="FI19" s="9">
        <v>1</v>
      </c>
      <c r="FJ19" s="12" t="s">
        <v>734</v>
      </c>
      <c r="FK19" s="9">
        <v>1</v>
      </c>
      <c r="FL19" s="12" t="s">
        <v>735</v>
      </c>
      <c r="FM19" s="9">
        <v>1</v>
      </c>
      <c r="FN19" s="12" t="s">
        <v>736</v>
      </c>
      <c r="FO19" s="9">
        <v>1</v>
      </c>
      <c r="FP19" s="12" t="s">
        <v>737</v>
      </c>
      <c r="FQ19" s="12" t="s">
        <v>738</v>
      </c>
      <c r="FR19" s="9">
        <v>1</v>
      </c>
      <c r="FS19" s="9">
        <v>1</v>
      </c>
      <c r="FT19" s="9">
        <v>1</v>
      </c>
      <c r="FU19" s="12" t="s">
        <v>739</v>
      </c>
      <c r="FV19" s="9">
        <v>1</v>
      </c>
      <c r="FW19" s="12" t="s">
        <v>739</v>
      </c>
      <c r="FX19" s="9">
        <v>2</v>
      </c>
      <c r="FY19" s="12" t="s">
        <v>374</v>
      </c>
      <c r="FZ19" s="9">
        <v>1</v>
      </c>
      <c r="GA19" s="12" t="s">
        <v>739</v>
      </c>
      <c r="GB19" s="9">
        <v>1</v>
      </c>
      <c r="GC19" s="12" t="s">
        <v>740</v>
      </c>
      <c r="GD19" s="9">
        <v>1</v>
      </c>
      <c r="GE19" s="12" t="s">
        <v>739</v>
      </c>
      <c r="GF19" s="9">
        <v>2</v>
      </c>
      <c r="GG19" s="12" t="s">
        <v>374</v>
      </c>
      <c r="GH19" s="12" t="s">
        <v>741</v>
      </c>
    </row>
    <row r="20" spans="1:190" ht="135" x14ac:dyDescent="0.25">
      <c r="A20" s="11" t="s">
        <v>1190</v>
      </c>
      <c r="B20" s="10" t="s">
        <v>1176</v>
      </c>
      <c r="C20" s="15">
        <v>1</v>
      </c>
      <c r="D20" s="55" t="s">
        <v>540</v>
      </c>
      <c r="E20" s="15">
        <v>1</v>
      </c>
      <c r="F20" s="55" t="str">
        <f>IF(E20=4,"","NA")</f>
        <v>NA</v>
      </c>
      <c r="G20" s="12" t="s">
        <v>1269</v>
      </c>
      <c r="H20" s="15">
        <v>1</v>
      </c>
      <c r="I20" s="55" t="s">
        <v>540</v>
      </c>
      <c r="J20" s="15">
        <v>1</v>
      </c>
      <c r="K20" s="55" t="str">
        <f>IF(J20=4,"","NA")</f>
        <v>NA</v>
      </c>
      <c r="L20" s="12" t="s">
        <v>1269</v>
      </c>
      <c r="M20" s="15">
        <v>1</v>
      </c>
      <c r="N20" s="55" t="s">
        <v>540</v>
      </c>
      <c r="O20" s="15">
        <v>1</v>
      </c>
      <c r="P20" s="55" t="str">
        <f>IF(O20=4,"","NA")</f>
        <v>NA</v>
      </c>
      <c r="Q20" s="12" t="s">
        <v>1269</v>
      </c>
      <c r="R20" s="15">
        <v>1</v>
      </c>
      <c r="S20" s="55" t="s">
        <v>540</v>
      </c>
      <c r="T20" s="15">
        <v>1</v>
      </c>
      <c r="U20" s="15" t="str">
        <f>IF(T20=4,"","NA")</f>
        <v>NA</v>
      </c>
      <c r="V20" s="12" t="s">
        <v>1269</v>
      </c>
      <c r="W20" s="15">
        <v>1</v>
      </c>
      <c r="X20" s="55" t="s">
        <v>540</v>
      </c>
      <c r="Y20" s="15">
        <v>1</v>
      </c>
      <c r="Z20" s="15" t="str">
        <f>IF(Y20=4,"","NA")</f>
        <v>NA</v>
      </c>
      <c r="AA20" s="12" t="s">
        <v>1269</v>
      </c>
      <c r="AB20" s="15">
        <v>1</v>
      </c>
      <c r="AC20" s="55" t="s">
        <v>540</v>
      </c>
      <c r="AD20" s="15">
        <v>1</v>
      </c>
      <c r="AE20" s="15" t="str">
        <f>IF(AD20=4,"","NA")</f>
        <v>NA</v>
      </c>
      <c r="AF20" s="12" t="s">
        <v>1269</v>
      </c>
      <c r="AG20" s="15"/>
      <c r="AH20" s="55"/>
      <c r="AI20" s="15"/>
      <c r="AJ20" s="15" t="str">
        <f>IF(AI20=4,"","NA")</f>
        <v>NA</v>
      </c>
      <c r="AK20" s="55"/>
      <c r="AL20" s="15">
        <v>1</v>
      </c>
      <c r="AM20" s="55" t="s">
        <v>540</v>
      </c>
      <c r="AN20" s="15">
        <v>1</v>
      </c>
      <c r="AO20" s="15" t="str">
        <f>IF(AN20=4,"","NA")</f>
        <v>NA</v>
      </c>
      <c r="AP20" s="12" t="s">
        <v>1269</v>
      </c>
      <c r="AQ20" s="15"/>
      <c r="AR20" s="55"/>
      <c r="AS20" s="15"/>
      <c r="AT20" s="15" t="str">
        <f>IF(AS20=4,"","NA")</f>
        <v>NA</v>
      </c>
      <c r="AU20" s="55"/>
      <c r="AV20" s="15">
        <v>1</v>
      </c>
      <c r="AW20" s="55" t="s">
        <v>540</v>
      </c>
      <c r="AX20" s="15">
        <v>1</v>
      </c>
      <c r="AY20" s="15" t="str">
        <f>IF(AX20=4,"","NA")</f>
        <v>NA</v>
      </c>
      <c r="AZ20" s="12" t="s">
        <v>1269</v>
      </c>
      <c r="BA20" s="15"/>
      <c r="BB20" s="55"/>
      <c r="BC20" s="15"/>
      <c r="BD20" s="15" t="str">
        <f>IF(BC20=4,"","NA")</f>
        <v>NA</v>
      </c>
      <c r="BE20" s="55"/>
      <c r="BF20" s="15"/>
      <c r="BG20" s="55"/>
      <c r="BH20" s="15"/>
      <c r="BI20" s="15" t="str">
        <f>IF(BH20=4,"","NA")</f>
        <v>NA</v>
      </c>
      <c r="BJ20" s="55"/>
      <c r="BK20" s="55"/>
      <c r="BL20" s="15"/>
      <c r="BM20" s="55"/>
      <c r="BN20" s="15"/>
      <c r="BO20" s="15" t="str">
        <f>IF(BN20=4,"","NA")</f>
        <v>NA</v>
      </c>
      <c r="BP20" s="15"/>
      <c r="BQ20" s="12" t="s">
        <v>1251</v>
      </c>
      <c r="BR20" s="9">
        <v>1</v>
      </c>
      <c r="BS20" s="12" t="s">
        <v>1252</v>
      </c>
      <c r="BT20" s="12" t="s">
        <v>1253</v>
      </c>
      <c r="BU20" s="9">
        <v>1</v>
      </c>
      <c r="BV20" s="60">
        <v>125</v>
      </c>
      <c r="BW20" s="60">
        <v>0</v>
      </c>
      <c r="BX20" s="60">
        <v>0</v>
      </c>
      <c r="BY20" s="60">
        <v>136</v>
      </c>
      <c r="BZ20" s="60">
        <v>200</v>
      </c>
      <c r="CA20" s="60">
        <v>14</v>
      </c>
      <c r="CB20" s="60">
        <v>0</v>
      </c>
      <c r="CC20" s="60">
        <v>104</v>
      </c>
      <c r="CD20" s="60">
        <v>14</v>
      </c>
      <c r="CE20" s="60">
        <v>0</v>
      </c>
      <c r="CF20" s="12" t="str">
        <f>IF(CE20=0,"NA","")</f>
        <v>NA</v>
      </c>
      <c r="CG20" s="60">
        <f>SUM(BV20:CE20)</f>
        <v>593</v>
      </c>
      <c r="CH20" s="60">
        <v>8</v>
      </c>
      <c r="CI20" s="9">
        <v>2</v>
      </c>
      <c r="CJ20" s="60">
        <v>91</v>
      </c>
      <c r="CK20" s="9">
        <v>2</v>
      </c>
      <c r="CL20" s="60">
        <v>494</v>
      </c>
      <c r="CM20" s="9">
        <v>2</v>
      </c>
      <c r="CN20" s="60">
        <f t="shared" si="1"/>
        <v>593</v>
      </c>
      <c r="CO20" s="10" t="b">
        <f t="shared" si="2"/>
        <v>1</v>
      </c>
      <c r="CP20" s="60">
        <v>395</v>
      </c>
      <c r="CQ20" s="60">
        <v>198</v>
      </c>
      <c r="CR20" s="60">
        <v>0</v>
      </c>
      <c r="CS20" s="60">
        <v>24</v>
      </c>
      <c r="CT20" s="9">
        <v>1</v>
      </c>
      <c r="CU20" s="12" t="s">
        <v>1254</v>
      </c>
      <c r="CV20" s="9">
        <v>1</v>
      </c>
      <c r="CW20" s="9">
        <v>1</v>
      </c>
      <c r="CX20" s="9">
        <v>2</v>
      </c>
      <c r="CY20" s="12" t="str">
        <f>IF(CX20=2,"NA","")</f>
        <v>NA</v>
      </c>
      <c r="CZ20" s="9">
        <v>2</v>
      </c>
      <c r="DA20" s="48" t="str">
        <f>IF(CZ20=1,"","NA")</f>
        <v>NA</v>
      </c>
      <c r="DB20" s="9"/>
      <c r="DC20" s="9">
        <v>1</v>
      </c>
      <c r="DD20" s="9">
        <v>1</v>
      </c>
      <c r="DE20" s="9">
        <v>1</v>
      </c>
      <c r="DF20" s="9">
        <v>2</v>
      </c>
      <c r="DG20" s="9">
        <v>3</v>
      </c>
      <c r="DH20" s="12"/>
      <c r="DI20" s="9">
        <v>1</v>
      </c>
      <c r="DJ20" s="9">
        <v>2</v>
      </c>
      <c r="DK20" s="9">
        <v>3</v>
      </c>
      <c r="DL20" s="12"/>
      <c r="DM20" s="9">
        <v>1</v>
      </c>
      <c r="DN20" s="9">
        <v>2</v>
      </c>
      <c r="DO20" s="9">
        <v>3</v>
      </c>
      <c r="DP20" s="10"/>
      <c r="DQ20" s="9">
        <v>1</v>
      </c>
      <c r="DR20" s="9">
        <v>2</v>
      </c>
      <c r="DS20" s="9">
        <v>3</v>
      </c>
      <c r="DT20" s="12"/>
      <c r="DU20" s="9"/>
      <c r="DV20" s="9"/>
      <c r="DW20" s="9"/>
      <c r="DX20" s="9"/>
      <c r="DY20" s="9"/>
      <c r="DZ20" s="9"/>
      <c r="EA20" s="9"/>
      <c r="EB20" s="9"/>
      <c r="EC20" s="9"/>
      <c r="ED20" s="10"/>
      <c r="EE20" s="9">
        <v>1</v>
      </c>
      <c r="EF20" s="14">
        <v>43969</v>
      </c>
      <c r="EG20" s="14">
        <v>43969</v>
      </c>
      <c r="EH20" s="9">
        <v>2</v>
      </c>
      <c r="EI20" s="14"/>
      <c r="EJ20" s="14"/>
      <c r="EK20" s="9">
        <v>2</v>
      </c>
      <c r="EL20" s="14"/>
      <c r="EM20" s="14"/>
      <c r="EN20" s="9">
        <v>2</v>
      </c>
      <c r="EO20" s="14"/>
      <c r="EP20" s="14"/>
      <c r="EQ20" s="9">
        <v>1</v>
      </c>
      <c r="ER20" s="14">
        <v>42522</v>
      </c>
      <c r="ES20" s="14">
        <v>42522</v>
      </c>
      <c r="ET20" s="9">
        <v>1</v>
      </c>
      <c r="EU20" s="14">
        <v>42522</v>
      </c>
      <c r="EV20" s="14">
        <v>42522</v>
      </c>
      <c r="EW20" s="9">
        <v>1</v>
      </c>
      <c r="EX20" s="14">
        <v>41386</v>
      </c>
      <c r="EY20" s="14">
        <v>41386</v>
      </c>
      <c r="EZ20" s="9">
        <v>2</v>
      </c>
      <c r="FA20" s="9"/>
      <c r="FB20" s="14"/>
      <c r="FC20" s="14"/>
      <c r="FD20" s="9">
        <v>2</v>
      </c>
      <c r="FE20" s="9">
        <f t="shared" si="3"/>
        <v>1</v>
      </c>
      <c r="FF20" s="9">
        <v>1</v>
      </c>
      <c r="FG20" s="9">
        <v>1</v>
      </c>
      <c r="FH20" s="12" t="s">
        <v>1255</v>
      </c>
      <c r="FI20" s="9">
        <v>2</v>
      </c>
      <c r="FJ20" s="12" t="str">
        <f>IF(FI20=2,"NA","")</f>
        <v>NA</v>
      </c>
      <c r="FK20" s="9">
        <v>1</v>
      </c>
      <c r="FL20" s="12" t="s">
        <v>1256</v>
      </c>
      <c r="FM20" s="9">
        <v>1</v>
      </c>
      <c r="FN20" s="12" t="s">
        <v>1257</v>
      </c>
      <c r="FO20" s="9">
        <v>2</v>
      </c>
      <c r="FP20" s="12" t="str">
        <f>IF(FO20=2,"NA","")</f>
        <v>NA</v>
      </c>
      <c r="FQ20" s="12" t="str">
        <f>IF(FO20=2,"NA","")</f>
        <v>NA</v>
      </c>
      <c r="FR20" s="9">
        <v>2</v>
      </c>
      <c r="FS20" s="9"/>
      <c r="FT20" s="9"/>
      <c r="FU20" s="10" t="str">
        <f>IF(FT20=2,"NA","")</f>
        <v/>
      </c>
      <c r="FV20" s="9"/>
      <c r="FW20" s="10" t="str">
        <f>IF(FV20=2,"NA","")</f>
        <v/>
      </c>
      <c r="FX20" s="9"/>
      <c r="FY20" s="12" t="str">
        <f>IF(FX20=2,"NA","")</f>
        <v/>
      </c>
      <c r="FZ20" s="9"/>
      <c r="GA20" s="12" t="str">
        <f>IF(FZ20=2,"NA","")</f>
        <v/>
      </c>
      <c r="GB20" s="9"/>
      <c r="GC20" s="12" t="str">
        <f>IF(GB20=2,"NA","")</f>
        <v/>
      </c>
      <c r="GD20" s="9"/>
      <c r="GE20" s="12" t="str">
        <f>IF(GD20=2,"NA","")</f>
        <v/>
      </c>
      <c r="GF20" s="9"/>
      <c r="GG20" s="12" t="str">
        <f>IF(GF20=2,"NA","")</f>
        <v/>
      </c>
      <c r="GH20" s="12"/>
    </row>
    <row r="21" spans="1:190" ht="135" x14ac:dyDescent="0.25">
      <c r="A21" s="11" t="s">
        <v>1167</v>
      </c>
      <c r="B21" s="10" t="s">
        <v>817</v>
      </c>
      <c r="C21" s="15">
        <v>1</v>
      </c>
      <c r="D21" s="57" t="s">
        <v>881</v>
      </c>
      <c r="E21" s="15">
        <v>1</v>
      </c>
      <c r="F21" s="55" t="s">
        <v>374</v>
      </c>
      <c r="G21" s="12" t="s">
        <v>951</v>
      </c>
      <c r="H21" s="15">
        <v>1</v>
      </c>
      <c r="I21" s="12" t="s">
        <v>952</v>
      </c>
      <c r="J21" s="15">
        <v>1</v>
      </c>
      <c r="K21" s="55" t="s">
        <v>374</v>
      </c>
      <c r="L21" s="12" t="s">
        <v>951</v>
      </c>
      <c r="M21" s="15">
        <v>1</v>
      </c>
      <c r="N21" s="55"/>
      <c r="O21" s="15">
        <v>2</v>
      </c>
      <c r="P21" s="55" t="s">
        <v>374</v>
      </c>
      <c r="Q21" s="12"/>
      <c r="R21" s="15">
        <v>1</v>
      </c>
      <c r="S21" s="12" t="s">
        <v>953</v>
      </c>
      <c r="T21" s="15">
        <v>1</v>
      </c>
      <c r="U21" s="15" t="s">
        <v>374</v>
      </c>
      <c r="V21" s="12" t="s">
        <v>951</v>
      </c>
      <c r="W21" s="15">
        <v>1</v>
      </c>
      <c r="X21" s="57" t="s">
        <v>954</v>
      </c>
      <c r="Y21" s="15">
        <v>1</v>
      </c>
      <c r="Z21" s="15" t="s">
        <v>374</v>
      </c>
      <c r="AA21" s="12" t="s">
        <v>951</v>
      </c>
      <c r="AB21" s="15">
        <v>1</v>
      </c>
      <c r="AC21" s="12" t="s">
        <v>954</v>
      </c>
      <c r="AD21" s="15">
        <v>1</v>
      </c>
      <c r="AE21" s="15" t="s">
        <v>374</v>
      </c>
      <c r="AF21" s="12" t="s">
        <v>951</v>
      </c>
      <c r="AG21" s="15">
        <v>1</v>
      </c>
      <c r="AH21" s="55"/>
      <c r="AI21" s="15">
        <v>2</v>
      </c>
      <c r="AJ21" s="15" t="s">
        <v>374</v>
      </c>
      <c r="AK21" s="55"/>
      <c r="AL21" s="15">
        <v>1</v>
      </c>
      <c r="AM21" s="12" t="s">
        <v>955</v>
      </c>
      <c r="AN21" s="15">
        <v>1</v>
      </c>
      <c r="AO21" s="15" t="s">
        <v>374</v>
      </c>
      <c r="AP21" s="12" t="s">
        <v>951</v>
      </c>
      <c r="AQ21" s="15">
        <v>1</v>
      </c>
      <c r="AR21" s="12" t="s">
        <v>956</v>
      </c>
      <c r="AS21" s="15">
        <v>1</v>
      </c>
      <c r="AT21" s="15" t="s">
        <v>374</v>
      </c>
      <c r="AU21" s="12" t="s">
        <v>951</v>
      </c>
      <c r="AV21" s="15">
        <v>1</v>
      </c>
      <c r="AW21" s="12" t="s">
        <v>957</v>
      </c>
      <c r="AX21" s="15">
        <v>1</v>
      </c>
      <c r="AY21" s="15" t="s">
        <v>374</v>
      </c>
      <c r="AZ21" s="12" t="s">
        <v>951</v>
      </c>
      <c r="BA21" s="15">
        <v>1</v>
      </c>
      <c r="BB21" s="55"/>
      <c r="BC21" s="15">
        <v>2</v>
      </c>
      <c r="BD21" s="15" t="s">
        <v>374</v>
      </c>
      <c r="BE21" s="55"/>
      <c r="BF21" s="15">
        <v>1</v>
      </c>
      <c r="BG21" s="55"/>
      <c r="BH21" s="15">
        <v>2</v>
      </c>
      <c r="BI21" s="15" t="s">
        <v>374</v>
      </c>
      <c r="BJ21" s="55"/>
      <c r="BK21" s="12" t="s">
        <v>1386</v>
      </c>
      <c r="BL21" s="15">
        <v>1</v>
      </c>
      <c r="BM21" s="12" t="s">
        <v>958</v>
      </c>
      <c r="BN21" s="15">
        <v>1</v>
      </c>
      <c r="BO21" s="15" t="s">
        <v>374</v>
      </c>
      <c r="BP21" s="9" t="s">
        <v>951</v>
      </c>
      <c r="BQ21" s="12" t="s">
        <v>364</v>
      </c>
      <c r="BR21" s="9">
        <v>2</v>
      </c>
      <c r="BS21" s="9"/>
      <c r="BT21" s="9"/>
      <c r="BU21" s="9"/>
      <c r="BV21" s="60">
        <v>128</v>
      </c>
      <c r="BW21" s="60">
        <v>4</v>
      </c>
      <c r="BX21" s="60">
        <v>0</v>
      </c>
      <c r="BY21" s="60">
        <v>0</v>
      </c>
      <c r="BZ21" s="60">
        <v>127</v>
      </c>
      <c r="CA21" s="60">
        <v>21</v>
      </c>
      <c r="CB21" s="60">
        <v>0</v>
      </c>
      <c r="CC21" s="60">
        <v>65</v>
      </c>
      <c r="CD21" s="60">
        <v>47</v>
      </c>
      <c r="CE21" s="60">
        <v>0</v>
      </c>
      <c r="CF21" s="12" t="s">
        <v>374</v>
      </c>
      <c r="CG21" s="60">
        <f t="shared" si="0"/>
        <v>392</v>
      </c>
      <c r="CH21" s="60">
        <v>14</v>
      </c>
      <c r="CI21" s="9">
        <v>1</v>
      </c>
      <c r="CJ21" s="60">
        <v>258</v>
      </c>
      <c r="CK21" s="9">
        <v>1</v>
      </c>
      <c r="CL21" s="60">
        <v>120</v>
      </c>
      <c r="CM21" s="9">
        <v>1</v>
      </c>
      <c r="CN21" s="60">
        <f t="shared" si="1"/>
        <v>392</v>
      </c>
      <c r="CO21" s="10" t="b">
        <f t="shared" si="2"/>
        <v>1</v>
      </c>
      <c r="CP21" s="60">
        <v>237</v>
      </c>
      <c r="CQ21" s="60">
        <v>155</v>
      </c>
      <c r="CR21" s="60">
        <v>0</v>
      </c>
      <c r="CS21" s="60">
        <v>17</v>
      </c>
      <c r="CT21" s="9">
        <v>1</v>
      </c>
      <c r="CU21" s="12" t="s">
        <v>926</v>
      </c>
      <c r="CV21" s="9">
        <v>2</v>
      </c>
      <c r="CW21" s="9">
        <v>2</v>
      </c>
      <c r="CX21" s="9">
        <v>1</v>
      </c>
      <c r="CY21" s="12" t="s">
        <v>927</v>
      </c>
      <c r="CZ21" s="9">
        <v>2</v>
      </c>
      <c r="DA21" s="48" t="s">
        <v>374</v>
      </c>
      <c r="DB21" s="9"/>
      <c r="DC21" s="9">
        <v>1</v>
      </c>
      <c r="DD21" s="9">
        <v>1</v>
      </c>
      <c r="DE21" s="9">
        <v>2</v>
      </c>
      <c r="DF21" s="9">
        <v>2</v>
      </c>
      <c r="DG21" s="9"/>
      <c r="DH21" s="12"/>
      <c r="DI21" s="9">
        <v>2</v>
      </c>
      <c r="DJ21" s="9">
        <v>2</v>
      </c>
      <c r="DK21" s="9"/>
      <c r="DL21" s="12"/>
      <c r="DM21" s="9">
        <v>1</v>
      </c>
      <c r="DN21" s="9">
        <v>1</v>
      </c>
      <c r="DO21" s="9">
        <v>1</v>
      </c>
      <c r="DP21" s="64" t="s">
        <v>967</v>
      </c>
      <c r="DQ21" s="9">
        <v>2</v>
      </c>
      <c r="DR21" s="9">
        <v>2</v>
      </c>
      <c r="DS21" s="9"/>
      <c r="DT21" s="12"/>
      <c r="DU21" s="9"/>
      <c r="DV21" s="9"/>
      <c r="DW21" s="9"/>
      <c r="DX21" s="9"/>
      <c r="DY21" s="9"/>
      <c r="DZ21" s="9"/>
      <c r="EA21" s="9"/>
      <c r="EB21" s="9"/>
      <c r="EC21" s="9"/>
      <c r="ED21" s="10"/>
      <c r="EE21" s="9">
        <v>1</v>
      </c>
      <c r="EF21" s="14">
        <v>41677</v>
      </c>
      <c r="EG21" s="14">
        <v>41677</v>
      </c>
      <c r="EH21" s="9">
        <v>2</v>
      </c>
      <c r="EI21" s="14"/>
      <c r="EJ21" s="14"/>
      <c r="EK21" s="9">
        <v>2</v>
      </c>
      <c r="EL21" s="14"/>
      <c r="EM21" s="14"/>
      <c r="EN21" s="9">
        <v>2</v>
      </c>
      <c r="EO21" s="14"/>
      <c r="EP21" s="14"/>
      <c r="EQ21" s="9">
        <v>2</v>
      </c>
      <c r="ER21" s="14"/>
      <c r="ES21" s="14"/>
      <c r="ET21" s="9">
        <v>2</v>
      </c>
      <c r="EU21" s="14"/>
      <c r="EV21" s="14"/>
      <c r="EW21" s="9">
        <v>2</v>
      </c>
      <c r="EX21" s="14"/>
      <c r="EY21" s="14"/>
      <c r="EZ21" s="9">
        <v>2</v>
      </c>
      <c r="FA21" s="9"/>
      <c r="FB21" s="14"/>
      <c r="FC21" s="14"/>
      <c r="FD21" s="9">
        <v>2</v>
      </c>
      <c r="FE21" s="9">
        <f t="shared" si="3"/>
        <v>1</v>
      </c>
      <c r="FF21" s="9">
        <v>1</v>
      </c>
      <c r="FG21" s="9">
        <v>1</v>
      </c>
      <c r="FH21" s="12" t="s">
        <v>928</v>
      </c>
      <c r="FI21" s="9">
        <v>1</v>
      </c>
      <c r="FJ21" s="12" t="s">
        <v>929</v>
      </c>
      <c r="FK21" s="9">
        <v>2</v>
      </c>
      <c r="FL21" s="12" t="s">
        <v>374</v>
      </c>
      <c r="FM21" s="9">
        <v>1</v>
      </c>
      <c r="FN21" s="12" t="s">
        <v>930</v>
      </c>
      <c r="FO21" s="9">
        <v>1</v>
      </c>
      <c r="FP21" s="12" t="s">
        <v>931</v>
      </c>
      <c r="FQ21" s="12" t="s">
        <v>931</v>
      </c>
      <c r="FR21" s="9">
        <v>1</v>
      </c>
      <c r="FS21" s="9">
        <v>1</v>
      </c>
      <c r="FT21" s="9">
        <v>1</v>
      </c>
      <c r="FU21" s="12" t="s">
        <v>932</v>
      </c>
      <c r="FV21" s="9">
        <v>1</v>
      </c>
      <c r="FW21" s="12" t="s">
        <v>933</v>
      </c>
      <c r="FX21" s="9">
        <v>2</v>
      </c>
      <c r="FY21" s="12" t="s">
        <v>374</v>
      </c>
      <c r="FZ21" s="9">
        <v>2</v>
      </c>
      <c r="GA21" s="12" t="s">
        <v>374</v>
      </c>
      <c r="GB21" s="9">
        <v>1</v>
      </c>
      <c r="GC21" s="12" t="s">
        <v>934</v>
      </c>
      <c r="GD21" s="9">
        <v>1</v>
      </c>
      <c r="GE21" s="12" t="s">
        <v>933</v>
      </c>
      <c r="GF21" s="9">
        <v>2</v>
      </c>
      <c r="GG21" s="12" t="s">
        <v>374</v>
      </c>
      <c r="GH21" s="12" t="s">
        <v>935</v>
      </c>
    </row>
    <row r="22" spans="1:190" ht="60" x14ac:dyDescent="0.25">
      <c r="A22" s="11" t="s">
        <v>394</v>
      </c>
      <c r="B22" s="10" t="s">
        <v>395</v>
      </c>
      <c r="C22" s="9">
        <v>1</v>
      </c>
      <c r="D22" s="12" t="s">
        <v>443</v>
      </c>
      <c r="E22" s="9">
        <v>1</v>
      </c>
      <c r="F22" s="12" t="s">
        <v>374</v>
      </c>
      <c r="G22" s="12" t="s">
        <v>547</v>
      </c>
      <c r="H22" s="9">
        <v>1</v>
      </c>
      <c r="I22" s="12" t="s">
        <v>548</v>
      </c>
      <c r="J22" s="9">
        <v>1</v>
      </c>
      <c r="K22" s="12" t="s">
        <v>374</v>
      </c>
      <c r="L22" s="12" t="s">
        <v>549</v>
      </c>
      <c r="M22" s="9"/>
      <c r="N22" s="12"/>
      <c r="O22" s="9"/>
      <c r="P22" s="12" t="s">
        <v>374</v>
      </c>
      <c r="Q22" s="12"/>
      <c r="R22" s="9">
        <v>1</v>
      </c>
      <c r="S22" s="12" t="s">
        <v>443</v>
      </c>
      <c r="T22" s="9">
        <v>1</v>
      </c>
      <c r="U22" s="9" t="s">
        <v>374</v>
      </c>
      <c r="V22" s="12" t="s">
        <v>547</v>
      </c>
      <c r="W22" s="9">
        <v>1</v>
      </c>
      <c r="X22" s="12" t="s">
        <v>443</v>
      </c>
      <c r="Y22" s="9"/>
      <c r="Z22" s="9" t="s">
        <v>374</v>
      </c>
      <c r="AA22" s="12" t="s">
        <v>525</v>
      </c>
      <c r="AB22" s="9">
        <v>1</v>
      </c>
      <c r="AC22" s="12" t="s">
        <v>443</v>
      </c>
      <c r="AD22" s="9">
        <v>1</v>
      </c>
      <c r="AE22" s="9" t="s">
        <v>374</v>
      </c>
      <c r="AF22" s="12" t="s">
        <v>550</v>
      </c>
      <c r="AG22" s="9">
        <v>9</v>
      </c>
      <c r="AH22" s="12" t="s">
        <v>551</v>
      </c>
      <c r="AI22" s="9">
        <v>1</v>
      </c>
      <c r="AJ22" s="9" t="s">
        <v>374</v>
      </c>
      <c r="AK22" s="12" t="s">
        <v>549</v>
      </c>
      <c r="AL22" s="9">
        <v>1</v>
      </c>
      <c r="AM22" s="12" t="s">
        <v>552</v>
      </c>
      <c r="AN22" s="9">
        <v>1</v>
      </c>
      <c r="AO22" s="9" t="s">
        <v>374</v>
      </c>
      <c r="AP22" s="12" t="s">
        <v>549</v>
      </c>
      <c r="AQ22" s="9">
        <v>1</v>
      </c>
      <c r="AR22" s="12" t="s">
        <v>552</v>
      </c>
      <c r="AS22" s="9">
        <v>1</v>
      </c>
      <c r="AT22" s="9" t="s">
        <v>374</v>
      </c>
      <c r="AU22" s="12" t="s">
        <v>549</v>
      </c>
      <c r="AV22" s="9">
        <v>1</v>
      </c>
      <c r="AW22" s="12" t="s">
        <v>443</v>
      </c>
      <c r="AX22" s="9">
        <v>1</v>
      </c>
      <c r="AY22" s="9" t="s">
        <v>374</v>
      </c>
      <c r="AZ22" s="12" t="s">
        <v>549</v>
      </c>
      <c r="BA22" s="9"/>
      <c r="BB22" s="12"/>
      <c r="BC22" s="9"/>
      <c r="BD22" s="9" t="s">
        <v>374</v>
      </c>
      <c r="BE22" s="12"/>
      <c r="BF22" s="9">
        <v>1</v>
      </c>
      <c r="BG22" s="12" t="s">
        <v>552</v>
      </c>
      <c r="BH22" s="9">
        <v>1</v>
      </c>
      <c r="BI22" s="9" t="s">
        <v>374</v>
      </c>
      <c r="BJ22" s="12" t="s">
        <v>549</v>
      </c>
      <c r="BK22" s="12"/>
      <c r="BL22" s="9"/>
      <c r="BM22" s="12"/>
      <c r="BN22" s="9"/>
      <c r="BO22" s="9" t="s">
        <v>374</v>
      </c>
      <c r="BP22" s="9"/>
      <c r="BQ22" s="12" t="s">
        <v>519</v>
      </c>
      <c r="BR22" s="9">
        <v>2</v>
      </c>
      <c r="BS22" s="9"/>
      <c r="BT22" s="9"/>
      <c r="BU22" s="9"/>
      <c r="BV22" s="60">
        <v>213</v>
      </c>
      <c r="BW22" s="60">
        <v>4</v>
      </c>
      <c r="BX22" s="60">
        <v>0</v>
      </c>
      <c r="BY22" s="60">
        <v>0</v>
      </c>
      <c r="BZ22" s="60">
        <v>309</v>
      </c>
      <c r="CA22" s="60">
        <v>15</v>
      </c>
      <c r="CB22" s="60">
        <v>0</v>
      </c>
      <c r="CC22" s="60">
        <v>173</v>
      </c>
      <c r="CD22" s="60">
        <v>44</v>
      </c>
      <c r="CE22" s="60">
        <v>0</v>
      </c>
      <c r="CF22" s="12" t="s">
        <v>374</v>
      </c>
      <c r="CG22" s="60">
        <f t="shared" si="0"/>
        <v>758</v>
      </c>
      <c r="CH22" s="60">
        <v>19</v>
      </c>
      <c r="CI22" s="9">
        <v>2</v>
      </c>
      <c r="CJ22" s="60">
        <v>430</v>
      </c>
      <c r="CK22" s="9">
        <v>2</v>
      </c>
      <c r="CL22" s="60">
        <v>309</v>
      </c>
      <c r="CM22" s="9">
        <v>2</v>
      </c>
      <c r="CN22" s="60">
        <f t="shared" si="1"/>
        <v>758</v>
      </c>
      <c r="CO22" s="10" t="b">
        <f t="shared" si="2"/>
        <v>1</v>
      </c>
      <c r="CP22" s="60">
        <v>460</v>
      </c>
      <c r="CQ22" s="60">
        <v>298</v>
      </c>
      <c r="CR22" s="60">
        <v>0</v>
      </c>
      <c r="CS22" s="60">
        <v>34</v>
      </c>
      <c r="CT22" s="9">
        <v>1</v>
      </c>
      <c r="CU22" s="12" t="s">
        <v>520</v>
      </c>
      <c r="CV22" s="9">
        <v>2</v>
      </c>
      <c r="CW22" s="9">
        <v>2</v>
      </c>
      <c r="CX22" s="9">
        <v>1</v>
      </c>
      <c r="CY22" s="12" t="s">
        <v>521</v>
      </c>
      <c r="CZ22" s="9">
        <v>2</v>
      </c>
      <c r="DA22" s="48" t="s">
        <v>374</v>
      </c>
      <c r="DB22" s="9"/>
      <c r="DC22" s="9">
        <v>1</v>
      </c>
      <c r="DD22" s="9">
        <v>2</v>
      </c>
      <c r="DE22" s="9"/>
      <c r="DF22" s="9"/>
      <c r="DG22" s="9"/>
      <c r="DH22" s="12"/>
      <c r="DI22" s="9"/>
      <c r="DJ22" s="9"/>
      <c r="DK22" s="9"/>
      <c r="DL22" s="12"/>
      <c r="DM22" s="9"/>
      <c r="DN22" s="9"/>
      <c r="DO22" s="9"/>
      <c r="DP22" s="12"/>
      <c r="DQ22" s="9"/>
      <c r="DR22" s="9"/>
      <c r="DS22" s="9"/>
      <c r="DT22" s="12"/>
      <c r="DU22" s="9">
        <v>1</v>
      </c>
      <c r="DV22" s="9">
        <v>2</v>
      </c>
      <c r="DW22" s="9">
        <v>2</v>
      </c>
      <c r="DX22" s="9">
        <v>2</v>
      </c>
      <c r="DY22" s="9">
        <v>2</v>
      </c>
      <c r="DZ22" s="9">
        <v>2</v>
      </c>
      <c r="EA22" s="9">
        <v>2</v>
      </c>
      <c r="EB22" s="9">
        <v>2</v>
      </c>
      <c r="EC22" s="9">
        <v>2</v>
      </c>
      <c r="ED22" s="10" t="s">
        <v>374</v>
      </c>
      <c r="EE22" s="56">
        <v>1</v>
      </c>
      <c r="EF22" s="65">
        <v>40213</v>
      </c>
      <c r="EG22" s="65">
        <v>40213</v>
      </c>
      <c r="EH22" s="9">
        <v>1</v>
      </c>
      <c r="EI22" s="14">
        <v>41740</v>
      </c>
      <c r="EJ22" s="14">
        <v>41740</v>
      </c>
      <c r="EK22" s="9">
        <v>1</v>
      </c>
      <c r="EL22" s="14">
        <v>41723</v>
      </c>
      <c r="EM22" s="14">
        <v>41723</v>
      </c>
      <c r="EN22" s="9">
        <v>1</v>
      </c>
      <c r="EO22" s="14">
        <v>39587</v>
      </c>
      <c r="EP22" s="14">
        <v>39587</v>
      </c>
      <c r="EQ22" s="9">
        <v>1</v>
      </c>
      <c r="ER22" s="14">
        <v>42887</v>
      </c>
      <c r="ES22" s="14">
        <v>42887</v>
      </c>
      <c r="ET22" s="9">
        <v>1</v>
      </c>
      <c r="EU22" s="14">
        <v>42887</v>
      </c>
      <c r="EV22" s="14">
        <v>42887</v>
      </c>
      <c r="EW22" s="9">
        <v>2</v>
      </c>
      <c r="EX22" s="14"/>
      <c r="EY22" s="14"/>
      <c r="EZ22" s="9">
        <v>2</v>
      </c>
      <c r="FA22" s="9"/>
      <c r="FB22" s="14"/>
      <c r="FC22" s="14"/>
      <c r="FD22" s="9">
        <v>2</v>
      </c>
      <c r="FE22" s="9">
        <f t="shared" si="3"/>
        <v>1</v>
      </c>
      <c r="FF22" s="9">
        <v>1</v>
      </c>
      <c r="FG22" s="9">
        <v>2</v>
      </c>
      <c r="FH22" s="12" t="s">
        <v>374</v>
      </c>
      <c r="FI22" s="9">
        <v>2</v>
      </c>
      <c r="FJ22" s="12" t="s">
        <v>374</v>
      </c>
      <c r="FK22" s="9">
        <v>1</v>
      </c>
      <c r="FL22" s="12" t="s">
        <v>78</v>
      </c>
      <c r="FM22" s="9">
        <v>2</v>
      </c>
      <c r="FN22" s="12" t="s">
        <v>374</v>
      </c>
      <c r="FO22" s="9">
        <v>2</v>
      </c>
      <c r="FP22" s="12" t="s">
        <v>374</v>
      </c>
      <c r="FQ22" s="12" t="s">
        <v>374</v>
      </c>
      <c r="FR22" s="9">
        <v>1</v>
      </c>
      <c r="FS22" s="9">
        <v>1</v>
      </c>
      <c r="FT22" s="9">
        <v>1</v>
      </c>
      <c r="FU22" s="12" t="s">
        <v>78</v>
      </c>
      <c r="FV22" s="9">
        <v>1</v>
      </c>
      <c r="FW22" s="12" t="s">
        <v>78</v>
      </c>
      <c r="FX22" s="9">
        <v>2</v>
      </c>
      <c r="FY22" s="12" t="s">
        <v>374</v>
      </c>
      <c r="FZ22" s="9">
        <v>2</v>
      </c>
      <c r="GA22" s="12" t="s">
        <v>374</v>
      </c>
      <c r="GB22" s="9">
        <v>2</v>
      </c>
      <c r="GC22" s="12" t="s">
        <v>374</v>
      </c>
      <c r="GD22" s="9">
        <v>1</v>
      </c>
      <c r="GE22" s="12" t="s">
        <v>78</v>
      </c>
      <c r="GF22" s="9">
        <v>2</v>
      </c>
      <c r="GG22" s="12" t="s">
        <v>374</v>
      </c>
      <c r="GH22" s="12" t="s">
        <v>522</v>
      </c>
    </row>
    <row r="23" spans="1:190" ht="204" x14ac:dyDescent="0.25">
      <c r="A23" s="11" t="s">
        <v>5</v>
      </c>
      <c r="B23" s="10" t="s">
        <v>6</v>
      </c>
      <c r="C23" s="15">
        <v>1</v>
      </c>
      <c r="D23" s="55" t="s">
        <v>62</v>
      </c>
      <c r="E23" s="15">
        <v>1</v>
      </c>
      <c r="F23" s="55" t="str">
        <f>IF(E23=4,"","NA")</f>
        <v>NA</v>
      </c>
      <c r="G23" s="12" t="s">
        <v>63</v>
      </c>
      <c r="H23" s="15">
        <v>1</v>
      </c>
      <c r="I23" s="55" t="s">
        <v>64</v>
      </c>
      <c r="J23" s="15">
        <v>1</v>
      </c>
      <c r="K23" s="55" t="str">
        <f>IF(J23=4,"","NA")</f>
        <v>NA</v>
      </c>
      <c r="L23" s="12" t="s">
        <v>63</v>
      </c>
      <c r="M23" s="15">
        <v>1</v>
      </c>
      <c r="N23" s="55" t="s">
        <v>62</v>
      </c>
      <c r="O23" s="15">
        <v>1</v>
      </c>
      <c r="P23" s="55" t="str">
        <f>IF(O23=4,"","NA")</f>
        <v>NA</v>
      </c>
      <c r="Q23" s="12" t="s">
        <v>63</v>
      </c>
      <c r="R23" s="15">
        <v>1</v>
      </c>
      <c r="S23" s="55" t="s">
        <v>62</v>
      </c>
      <c r="T23" s="15">
        <v>1</v>
      </c>
      <c r="U23" s="15" t="str">
        <f>IF(T23=4,"","NA")</f>
        <v>NA</v>
      </c>
      <c r="V23" s="12" t="s">
        <v>63</v>
      </c>
      <c r="W23" s="15">
        <v>4</v>
      </c>
      <c r="X23" s="55" t="s">
        <v>62</v>
      </c>
      <c r="Y23" s="15">
        <v>1</v>
      </c>
      <c r="Z23" s="15" t="str">
        <f>IF(Y23=4,"","NA")</f>
        <v>NA</v>
      </c>
      <c r="AA23" s="12" t="s">
        <v>65</v>
      </c>
      <c r="AB23" s="15">
        <v>1</v>
      </c>
      <c r="AC23" s="55" t="s">
        <v>62</v>
      </c>
      <c r="AD23" s="15">
        <v>1</v>
      </c>
      <c r="AE23" s="15" t="str">
        <f>IF(AD23=4,"","NA")</f>
        <v>NA</v>
      </c>
      <c r="AF23" s="12" t="s">
        <v>63</v>
      </c>
      <c r="AG23" s="15">
        <v>1</v>
      </c>
      <c r="AH23" s="55" t="s">
        <v>64</v>
      </c>
      <c r="AI23" s="15">
        <v>1</v>
      </c>
      <c r="AJ23" s="15" t="str">
        <f>IF(AI23=4,"","NA")</f>
        <v>NA</v>
      </c>
      <c r="AK23" s="55" t="s">
        <v>66</v>
      </c>
      <c r="AL23" s="15">
        <v>1</v>
      </c>
      <c r="AM23" s="55" t="s">
        <v>67</v>
      </c>
      <c r="AN23" s="15">
        <v>1</v>
      </c>
      <c r="AO23" s="15" t="str">
        <f>IF(AN23=4,"","NA")</f>
        <v>NA</v>
      </c>
      <c r="AP23" s="12" t="s">
        <v>63</v>
      </c>
      <c r="AQ23" s="15">
        <v>5</v>
      </c>
      <c r="AR23" s="55" t="s">
        <v>64</v>
      </c>
      <c r="AS23" s="15">
        <v>1</v>
      </c>
      <c r="AT23" s="15" t="str">
        <f>IF(AS23=4,"","NA")</f>
        <v>NA</v>
      </c>
      <c r="AU23" s="12" t="s">
        <v>63</v>
      </c>
      <c r="AV23" s="15">
        <v>1</v>
      </c>
      <c r="AW23" s="55" t="s">
        <v>64</v>
      </c>
      <c r="AX23" s="15">
        <v>1</v>
      </c>
      <c r="AY23" s="15" t="str">
        <f>IF(AX23=4,"","NA")</f>
        <v>NA</v>
      </c>
      <c r="AZ23" s="12" t="s">
        <v>68</v>
      </c>
      <c r="BA23" s="15">
        <v>1</v>
      </c>
      <c r="BB23" s="55" t="s">
        <v>62</v>
      </c>
      <c r="BC23" s="15">
        <v>1</v>
      </c>
      <c r="BD23" s="15" t="str">
        <f>IF(BC23=4,"","NA")</f>
        <v>NA</v>
      </c>
      <c r="BE23" s="12" t="s">
        <v>63</v>
      </c>
      <c r="BF23" s="15">
        <v>1</v>
      </c>
      <c r="BG23" s="55" t="s">
        <v>64</v>
      </c>
      <c r="BH23" s="15">
        <v>1</v>
      </c>
      <c r="BI23" s="15" t="str">
        <f>IF(BH23=4,"","NA")</f>
        <v>NA</v>
      </c>
      <c r="BJ23" s="12" t="s">
        <v>63</v>
      </c>
      <c r="BK23" s="55"/>
      <c r="BL23" s="15"/>
      <c r="BM23" s="55"/>
      <c r="BN23" s="15"/>
      <c r="BO23" s="15" t="str">
        <f>IF(BN23=4,"","NA")</f>
        <v>NA</v>
      </c>
      <c r="BP23" s="15"/>
      <c r="BQ23" s="12" t="s">
        <v>69</v>
      </c>
      <c r="BR23" s="9">
        <v>2</v>
      </c>
      <c r="BS23" s="9"/>
      <c r="BT23" s="9"/>
      <c r="BU23" s="9"/>
      <c r="BV23" s="60">
        <v>29</v>
      </c>
      <c r="BW23" s="60">
        <v>2</v>
      </c>
      <c r="BX23" s="60">
        <v>0</v>
      </c>
      <c r="BY23" s="60">
        <v>1</v>
      </c>
      <c r="BZ23" s="60">
        <v>19</v>
      </c>
      <c r="CA23" s="60">
        <v>4</v>
      </c>
      <c r="CB23" s="60">
        <v>287</v>
      </c>
      <c r="CC23" s="60">
        <v>101</v>
      </c>
      <c r="CD23" s="60">
        <v>258</v>
      </c>
      <c r="CE23" s="60">
        <v>0</v>
      </c>
      <c r="CF23" s="12" t="str">
        <f>IF(CE23=0,"NA","")</f>
        <v>NA</v>
      </c>
      <c r="CG23" s="60">
        <f t="shared" si="0"/>
        <v>701</v>
      </c>
      <c r="CH23" s="60">
        <v>20</v>
      </c>
      <c r="CI23" s="9">
        <v>2</v>
      </c>
      <c r="CJ23" s="60">
        <v>172</v>
      </c>
      <c r="CK23" s="9">
        <v>2</v>
      </c>
      <c r="CL23" s="60">
        <v>509</v>
      </c>
      <c r="CM23" s="9">
        <v>2</v>
      </c>
      <c r="CN23" s="60">
        <f t="shared" si="1"/>
        <v>701</v>
      </c>
      <c r="CO23" s="10" t="b">
        <f t="shared" si="2"/>
        <v>1</v>
      </c>
      <c r="CP23" s="60">
        <v>460</v>
      </c>
      <c r="CQ23" s="60">
        <v>241</v>
      </c>
      <c r="CR23" s="60">
        <v>0</v>
      </c>
      <c r="CS23" s="60">
        <v>28</v>
      </c>
      <c r="CT23" s="9">
        <v>1</v>
      </c>
      <c r="CU23" s="12" t="s">
        <v>70</v>
      </c>
      <c r="CV23" s="9">
        <v>1</v>
      </c>
      <c r="CW23" s="9">
        <v>2</v>
      </c>
      <c r="CX23" s="9">
        <v>2</v>
      </c>
      <c r="CY23" s="12" t="str">
        <f>IF(CX23=2,"NA","")</f>
        <v>NA</v>
      </c>
      <c r="CZ23" s="9">
        <v>1</v>
      </c>
      <c r="DA23" s="48">
        <v>36410</v>
      </c>
      <c r="DB23" s="9"/>
      <c r="DC23" s="9">
        <v>1</v>
      </c>
      <c r="DD23" s="9">
        <v>1</v>
      </c>
      <c r="DE23" s="9">
        <v>1</v>
      </c>
      <c r="DF23" s="9">
        <v>1</v>
      </c>
      <c r="DG23" s="9">
        <v>1</v>
      </c>
      <c r="DH23" s="12" t="s">
        <v>71</v>
      </c>
      <c r="DI23" s="9">
        <v>1</v>
      </c>
      <c r="DJ23" s="9">
        <v>1</v>
      </c>
      <c r="DK23" s="9">
        <v>2</v>
      </c>
      <c r="DL23" s="12" t="s">
        <v>72</v>
      </c>
      <c r="DM23" s="9">
        <v>1</v>
      </c>
      <c r="DN23" s="9">
        <v>1</v>
      </c>
      <c r="DO23" s="9">
        <v>2</v>
      </c>
      <c r="DP23" s="10" t="s">
        <v>73</v>
      </c>
      <c r="DQ23" s="9">
        <v>1</v>
      </c>
      <c r="DR23" s="9">
        <v>1</v>
      </c>
      <c r="DS23" s="9">
        <v>2</v>
      </c>
      <c r="DT23" s="12" t="s">
        <v>74</v>
      </c>
      <c r="DU23" s="9"/>
      <c r="DV23" s="9"/>
      <c r="DW23" s="9"/>
      <c r="DX23" s="9"/>
      <c r="DY23" s="9"/>
      <c r="DZ23" s="9"/>
      <c r="EA23" s="9"/>
      <c r="EB23" s="9"/>
      <c r="EC23" s="9"/>
      <c r="ED23" s="10"/>
      <c r="EE23" s="9">
        <v>1</v>
      </c>
      <c r="EF23" s="14">
        <v>41334</v>
      </c>
      <c r="EG23" s="14">
        <v>44127</v>
      </c>
      <c r="EH23" s="9">
        <v>1</v>
      </c>
      <c r="EI23" s="14">
        <v>41212</v>
      </c>
      <c r="EJ23" s="14">
        <v>41212</v>
      </c>
      <c r="EK23" s="9">
        <v>1</v>
      </c>
      <c r="EL23" s="14">
        <v>39125</v>
      </c>
      <c r="EM23" s="14">
        <v>44495</v>
      </c>
      <c r="EN23" s="9">
        <v>1</v>
      </c>
      <c r="EO23" s="14">
        <v>43304</v>
      </c>
      <c r="EP23" s="14">
        <v>43304</v>
      </c>
      <c r="EQ23" s="9">
        <v>1</v>
      </c>
      <c r="ER23" s="14">
        <v>43732</v>
      </c>
      <c r="ES23" s="14">
        <v>43732</v>
      </c>
      <c r="ET23" s="9">
        <v>2</v>
      </c>
      <c r="EU23" s="14"/>
      <c r="EV23" s="14"/>
      <c r="EW23" s="9">
        <v>1</v>
      </c>
      <c r="EX23" s="14">
        <v>41437</v>
      </c>
      <c r="EY23" s="14">
        <v>41437</v>
      </c>
      <c r="EZ23" s="9">
        <v>1</v>
      </c>
      <c r="FA23" s="68" t="s">
        <v>1390</v>
      </c>
      <c r="FB23" s="69" t="s">
        <v>75</v>
      </c>
      <c r="FC23" s="69" t="s">
        <v>75</v>
      </c>
      <c r="FD23" s="9">
        <v>2</v>
      </c>
      <c r="FE23" s="9">
        <f t="shared" si="3"/>
        <v>1</v>
      </c>
      <c r="FF23" s="9">
        <v>1</v>
      </c>
      <c r="FG23" s="9">
        <v>1</v>
      </c>
      <c r="FH23" s="12" t="s">
        <v>76</v>
      </c>
      <c r="FI23" s="9">
        <v>1</v>
      </c>
      <c r="FJ23" s="12" t="s">
        <v>77</v>
      </c>
      <c r="FK23" s="9">
        <v>1</v>
      </c>
      <c r="FL23" s="12" t="s">
        <v>78</v>
      </c>
      <c r="FM23" s="9">
        <v>1</v>
      </c>
      <c r="FN23" s="12" t="s">
        <v>79</v>
      </c>
      <c r="FO23" s="9">
        <v>2</v>
      </c>
      <c r="FP23" s="12" t="str">
        <f>IF(FO23=2,"NA","")</f>
        <v>NA</v>
      </c>
      <c r="FQ23" s="12" t="str">
        <f>IF(FO23=2,"NA","")</f>
        <v>NA</v>
      </c>
      <c r="FR23" s="9">
        <v>1</v>
      </c>
      <c r="FS23" s="9">
        <v>1</v>
      </c>
      <c r="FT23" s="9">
        <v>1</v>
      </c>
      <c r="FU23" s="12" t="s">
        <v>78</v>
      </c>
      <c r="FV23" s="9">
        <v>1</v>
      </c>
      <c r="FW23" s="12" t="s">
        <v>78</v>
      </c>
      <c r="FX23" s="9">
        <v>2</v>
      </c>
      <c r="FY23" s="12" t="str">
        <f>IF(FX23=2,"NA","")</f>
        <v>NA</v>
      </c>
      <c r="FZ23" s="9">
        <v>2</v>
      </c>
      <c r="GA23" s="12" t="str">
        <f>IF(FZ23=2,"NA","")</f>
        <v>NA</v>
      </c>
      <c r="GB23" s="9">
        <v>2</v>
      </c>
      <c r="GC23" s="12" t="str">
        <f>IF(GB23=2,"NA","")</f>
        <v>NA</v>
      </c>
      <c r="GD23" s="9">
        <v>2</v>
      </c>
      <c r="GE23" s="12" t="str">
        <f>IF(GD23=2,"NA","")</f>
        <v>NA</v>
      </c>
      <c r="GF23" s="9">
        <v>1</v>
      </c>
      <c r="GG23" s="12" t="s">
        <v>76</v>
      </c>
      <c r="GH23" s="12"/>
    </row>
    <row r="24" spans="1:190" ht="105" x14ac:dyDescent="0.25">
      <c r="A24" s="11" t="s">
        <v>9</v>
      </c>
      <c r="B24" s="10" t="s">
        <v>10</v>
      </c>
      <c r="C24" s="9">
        <v>1</v>
      </c>
      <c r="D24" s="12" t="s">
        <v>195</v>
      </c>
      <c r="E24" s="9">
        <v>1</v>
      </c>
      <c r="F24" s="12" t="str">
        <f>IF(E24=4,"","NA")</f>
        <v>NA</v>
      </c>
      <c r="G24" s="12" t="s">
        <v>196</v>
      </c>
      <c r="H24" s="9">
        <v>1</v>
      </c>
      <c r="I24" s="12" t="s">
        <v>197</v>
      </c>
      <c r="J24" s="9">
        <v>1</v>
      </c>
      <c r="K24" s="12" t="str">
        <f>IF(J24=4,"","NA")</f>
        <v>NA</v>
      </c>
      <c r="L24" s="12" t="s">
        <v>198</v>
      </c>
      <c r="M24" s="9">
        <v>1</v>
      </c>
      <c r="N24" s="12" t="s">
        <v>199</v>
      </c>
      <c r="O24" s="9">
        <v>1</v>
      </c>
      <c r="P24" s="12" t="str">
        <f>IF(O24=4,"","NA")</f>
        <v>NA</v>
      </c>
      <c r="Q24" s="12" t="s">
        <v>196</v>
      </c>
      <c r="R24" s="9">
        <v>1</v>
      </c>
      <c r="S24" s="12" t="s">
        <v>200</v>
      </c>
      <c r="T24" s="9">
        <v>1</v>
      </c>
      <c r="U24" s="9" t="str">
        <f>IF(T24=4,"","NA")</f>
        <v>NA</v>
      </c>
      <c r="V24" s="12" t="s">
        <v>201</v>
      </c>
      <c r="W24" s="9">
        <v>1</v>
      </c>
      <c r="X24" s="12" t="s">
        <v>202</v>
      </c>
      <c r="Y24" s="9">
        <v>1</v>
      </c>
      <c r="Z24" s="9" t="str">
        <f>IF(Y24=4,"","NA")</f>
        <v>NA</v>
      </c>
      <c r="AA24" s="12" t="s">
        <v>203</v>
      </c>
      <c r="AB24" s="9">
        <v>1</v>
      </c>
      <c r="AC24" s="12" t="s">
        <v>204</v>
      </c>
      <c r="AD24" s="9">
        <v>1</v>
      </c>
      <c r="AE24" s="9" t="str">
        <f>IF(AD24=4,"","NA")</f>
        <v>NA</v>
      </c>
      <c r="AF24" s="12" t="s">
        <v>196</v>
      </c>
      <c r="AG24" s="9">
        <v>1</v>
      </c>
      <c r="AH24" s="12" t="s">
        <v>205</v>
      </c>
      <c r="AI24" s="9">
        <v>1</v>
      </c>
      <c r="AJ24" s="9" t="str">
        <f>IF(AI24=4,"","NA")</f>
        <v>NA</v>
      </c>
      <c r="AK24" s="12" t="s">
        <v>196</v>
      </c>
      <c r="AL24" s="9">
        <v>1</v>
      </c>
      <c r="AM24" s="12" t="s">
        <v>206</v>
      </c>
      <c r="AN24" s="9">
        <v>1</v>
      </c>
      <c r="AO24" s="9" t="str">
        <f>IF(AN24=4,"","NA")</f>
        <v>NA</v>
      </c>
      <c r="AP24" s="12" t="s">
        <v>196</v>
      </c>
      <c r="AQ24" s="9">
        <v>1</v>
      </c>
      <c r="AR24" s="12" t="s">
        <v>207</v>
      </c>
      <c r="AS24" s="9">
        <v>1</v>
      </c>
      <c r="AT24" s="9" t="str">
        <f>IF(AS24=4,"","NA")</f>
        <v>NA</v>
      </c>
      <c r="AU24" s="12" t="s">
        <v>196</v>
      </c>
      <c r="AV24" s="9">
        <v>2</v>
      </c>
      <c r="AW24" s="12" t="s">
        <v>208</v>
      </c>
      <c r="AX24" s="9">
        <v>1</v>
      </c>
      <c r="AY24" s="9" t="str">
        <f>IF(AX24=4,"","NA")</f>
        <v>NA</v>
      </c>
      <c r="AZ24" s="12" t="s">
        <v>196</v>
      </c>
      <c r="BA24" s="9">
        <v>1</v>
      </c>
      <c r="BB24" s="12"/>
      <c r="BC24" s="9">
        <v>2</v>
      </c>
      <c r="BD24" s="9" t="str">
        <f>IF(BC24=4,"","NA")</f>
        <v>NA</v>
      </c>
      <c r="BE24" s="12"/>
      <c r="BF24" s="9">
        <v>2</v>
      </c>
      <c r="BG24" s="12" t="s">
        <v>209</v>
      </c>
      <c r="BH24" s="9">
        <v>1</v>
      </c>
      <c r="BI24" s="9" t="str">
        <f>IF(BH24=4,"","NA")</f>
        <v>NA</v>
      </c>
      <c r="BJ24" s="12" t="s">
        <v>196</v>
      </c>
      <c r="BK24" s="12"/>
      <c r="BL24" s="9"/>
      <c r="BM24" s="12"/>
      <c r="BN24" s="9"/>
      <c r="BO24" s="9" t="str">
        <f>IF(BN24=4,"","NA")</f>
        <v>NA</v>
      </c>
      <c r="BP24" s="9"/>
      <c r="BQ24" s="12" t="s">
        <v>210</v>
      </c>
      <c r="BR24" s="9">
        <v>2</v>
      </c>
      <c r="BS24" s="9"/>
      <c r="BT24" s="9"/>
      <c r="BU24" s="9"/>
      <c r="BV24" s="60">
        <v>116</v>
      </c>
      <c r="BW24" s="60">
        <v>3</v>
      </c>
      <c r="BX24" s="60">
        <v>0</v>
      </c>
      <c r="BY24" s="60">
        <v>14</v>
      </c>
      <c r="BZ24" s="60">
        <v>181</v>
      </c>
      <c r="CA24" s="60">
        <v>16</v>
      </c>
      <c r="CB24" s="60">
        <v>0</v>
      </c>
      <c r="CC24" s="60">
        <v>103</v>
      </c>
      <c r="CD24" s="60">
        <v>24</v>
      </c>
      <c r="CE24" s="60">
        <v>0</v>
      </c>
      <c r="CF24" s="12" t="str">
        <f>IF(CE24=0,"NA","")</f>
        <v>NA</v>
      </c>
      <c r="CG24" s="60">
        <f t="shared" si="0"/>
        <v>457</v>
      </c>
      <c r="CH24" s="60">
        <v>16</v>
      </c>
      <c r="CI24" s="9">
        <v>2</v>
      </c>
      <c r="CJ24" s="60">
        <v>76</v>
      </c>
      <c r="CK24" s="9">
        <v>2</v>
      </c>
      <c r="CL24" s="60">
        <v>365</v>
      </c>
      <c r="CM24" s="9">
        <v>2</v>
      </c>
      <c r="CN24" s="60">
        <f t="shared" si="1"/>
        <v>457</v>
      </c>
      <c r="CO24" s="10" t="b">
        <f t="shared" si="2"/>
        <v>1</v>
      </c>
      <c r="CP24" s="60">
        <v>291</v>
      </c>
      <c r="CQ24" s="60">
        <v>164</v>
      </c>
      <c r="CR24" s="60">
        <v>2</v>
      </c>
      <c r="CS24" s="60">
        <v>11</v>
      </c>
      <c r="CT24" s="9">
        <v>1</v>
      </c>
      <c r="CU24" s="12" t="s">
        <v>211</v>
      </c>
      <c r="CV24" s="9">
        <v>2</v>
      </c>
      <c r="CW24" s="9">
        <v>2</v>
      </c>
      <c r="CX24" s="9">
        <v>2</v>
      </c>
      <c r="CY24" s="12" t="str">
        <f>IF(CX24=2,"NA","")</f>
        <v>NA</v>
      </c>
      <c r="CZ24" s="9">
        <v>1</v>
      </c>
      <c r="DA24" s="48">
        <v>15000</v>
      </c>
      <c r="DB24" s="9"/>
      <c r="DC24" s="9">
        <v>1</v>
      </c>
      <c r="DD24" s="9">
        <v>1</v>
      </c>
      <c r="DE24" s="9">
        <v>1</v>
      </c>
      <c r="DF24" s="9">
        <v>1</v>
      </c>
      <c r="DG24" s="9">
        <v>2</v>
      </c>
      <c r="DH24" s="12" t="s">
        <v>212</v>
      </c>
      <c r="DI24" s="9">
        <v>1</v>
      </c>
      <c r="DJ24" s="9">
        <v>1</v>
      </c>
      <c r="DK24" s="9">
        <v>1</v>
      </c>
      <c r="DL24" s="12" t="s">
        <v>213</v>
      </c>
      <c r="DM24" s="9">
        <v>1</v>
      </c>
      <c r="DN24" s="9">
        <v>1</v>
      </c>
      <c r="DO24" s="9">
        <v>1</v>
      </c>
      <c r="DP24" s="10" t="s">
        <v>214</v>
      </c>
      <c r="DQ24" s="9">
        <v>1</v>
      </c>
      <c r="DR24" s="9">
        <v>1</v>
      </c>
      <c r="DS24" s="9">
        <v>2</v>
      </c>
      <c r="DT24" s="12" t="s">
        <v>215</v>
      </c>
      <c r="DU24" s="9"/>
      <c r="DV24" s="9"/>
      <c r="DW24" s="9"/>
      <c r="DX24" s="9"/>
      <c r="DY24" s="9"/>
      <c r="DZ24" s="9"/>
      <c r="EA24" s="9"/>
      <c r="EB24" s="9"/>
      <c r="EC24" s="9"/>
      <c r="ED24" s="10"/>
      <c r="EE24" s="9">
        <v>1</v>
      </c>
      <c r="EF24" s="14">
        <v>39891</v>
      </c>
      <c r="EG24" s="14">
        <v>42135</v>
      </c>
      <c r="EH24" s="9">
        <v>1</v>
      </c>
      <c r="EI24" s="14">
        <v>40291</v>
      </c>
      <c r="EJ24" s="14">
        <v>40291</v>
      </c>
      <c r="EK24" s="9">
        <v>2</v>
      </c>
      <c r="EL24" s="14"/>
      <c r="EM24" s="14"/>
      <c r="EN24" s="9">
        <v>1</v>
      </c>
      <c r="EO24" s="14">
        <v>39765</v>
      </c>
      <c r="EP24" s="14">
        <v>43837</v>
      </c>
      <c r="EQ24" s="9">
        <v>2</v>
      </c>
      <c r="ER24" s="14"/>
      <c r="ES24" s="14"/>
      <c r="ET24" s="9">
        <v>1</v>
      </c>
      <c r="EU24" s="14">
        <v>42180</v>
      </c>
      <c r="EV24" s="14">
        <v>42180</v>
      </c>
      <c r="EW24" s="9">
        <v>2</v>
      </c>
      <c r="EX24" s="14"/>
      <c r="EY24" s="14"/>
      <c r="EZ24" s="9">
        <v>2</v>
      </c>
      <c r="FA24" s="9"/>
      <c r="FB24" s="14"/>
      <c r="FC24" s="14"/>
      <c r="FD24" s="9">
        <v>2</v>
      </c>
      <c r="FE24" s="9">
        <f t="shared" si="3"/>
        <v>1</v>
      </c>
      <c r="FF24" s="9">
        <v>1</v>
      </c>
      <c r="FG24" s="9">
        <v>1</v>
      </c>
      <c r="FH24" s="12" t="s">
        <v>216</v>
      </c>
      <c r="FI24" s="9">
        <v>1</v>
      </c>
      <c r="FJ24" s="12" t="s">
        <v>217</v>
      </c>
      <c r="FK24" s="9">
        <v>1</v>
      </c>
      <c r="FL24" s="12" t="s">
        <v>218</v>
      </c>
      <c r="FM24" s="9">
        <v>1</v>
      </c>
      <c r="FN24" s="12" t="s">
        <v>219</v>
      </c>
      <c r="FO24" s="9">
        <v>1</v>
      </c>
      <c r="FP24" s="12" t="s">
        <v>221</v>
      </c>
      <c r="FQ24" s="12" t="s">
        <v>220</v>
      </c>
      <c r="FR24" s="9">
        <v>1</v>
      </c>
      <c r="FS24" s="9">
        <v>1</v>
      </c>
      <c r="FT24" s="9">
        <v>2</v>
      </c>
      <c r="FU24" s="12" t="str">
        <f>IF(FT24=2,"NA","")</f>
        <v>NA</v>
      </c>
      <c r="FV24" s="9">
        <v>2</v>
      </c>
      <c r="FW24" s="12" t="str">
        <f>IF(FV24=2,"NA","")</f>
        <v>NA</v>
      </c>
      <c r="FX24" s="9">
        <v>1</v>
      </c>
      <c r="FY24" s="12" t="s">
        <v>222</v>
      </c>
      <c r="FZ24" s="9">
        <v>1</v>
      </c>
      <c r="GA24" s="12" t="s">
        <v>223</v>
      </c>
      <c r="GB24" s="9">
        <v>1</v>
      </c>
      <c r="GC24" s="12" t="s">
        <v>224</v>
      </c>
      <c r="GD24" s="9">
        <v>2</v>
      </c>
      <c r="GE24" s="12" t="str">
        <f>IF(GD24=2,"NA","")</f>
        <v>NA</v>
      </c>
      <c r="GF24" s="9">
        <v>1</v>
      </c>
      <c r="GG24" s="12" t="s">
        <v>225</v>
      </c>
      <c r="GH24" s="12"/>
    </row>
    <row r="25" spans="1:190" ht="45" x14ac:dyDescent="0.25">
      <c r="A25" s="11" t="s">
        <v>1168</v>
      </c>
      <c r="B25" s="10" t="s">
        <v>829</v>
      </c>
      <c r="C25" s="15">
        <v>1</v>
      </c>
      <c r="D25" s="12" t="s">
        <v>959</v>
      </c>
      <c r="E25" s="15">
        <v>1</v>
      </c>
      <c r="F25" s="55" t="s">
        <v>374</v>
      </c>
      <c r="G25" s="12" t="s">
        <v>63</v>
      </c>
      <c r="H25" s="15">
        <v>1</v>
      </c>
      <c r="I25" s="12" t="s">
        <v>959</v>
      </c>
      <c r="J25" s="15">
        <v>1</v>
      </c>
      <c r="K25" s="55" t="s">
        <v>374</v>
      </c>
      <c r="L25" s="12" t="s">
        <v>63</v>
      </c>
      <c r="M25" s="15">
        <v>1</v>
      </c>
      <c r="N25" s="12" t="s">
        <v>959</v>
      </c>
      <c r="O25" s="15">
        <v>1</v>
      </c>
      <c r="P25" s="55" t="s">
        <v>374</v>
      </c>
      <c r="Q25" s="12" t="s">
        <v>960</v>
      </c>
      <c r="R25" s="15">
        <v>1</v>
      </c>
      <c r="S25" s="12" t="s">
        <v>959</v>
      </c>
      <c r="T25" s="15">
        <v>1</v>
      </c>
      <c r="U25" s="15" t="s">
        <v>374</v>
      </c>
      <c r="V25" s="12" t="s">
        <v>63</v>
      </c>
      <c r="W25" s="15">
        <v>1</v>
      </c>
      <c r="X25" s="12" t="s">
        <v>959</v>
      </c>
      <c r="Y25" s="15">
        <v>1</v>
      </c>
      <c r="Z25" s="15" t="s">
        <v>374</v>
      </c>
      <c r="AA25" s="12" t="s">
        <v>960</v>
      </c>
      <c r="AB25" s="15">
        <v>1</v>
      </c>
      <c r="AC25" s="12" t="s">
        <v>959</v>
      </c>
      <c r="AD25" s="15">
        <v>1</v>
      </c>
      <c r="AE25" s="15" t="s">
        <v>374</v>
      </c>
      <c r="AF25" s="12" t="s">
        <v>63</v>
      </c>
      <c r="AG25" s="15">
        <v>1</v>
      </c>
      <c r="AH25" s="12" t="s">
        <v>959</v>
      </c>
      <c r="AI25" s="15">
        <v>1</v>
      </c>
      <c r="AJ25" s="15" t="s">
        <v>374</v>
      </c>
      <c r="AK25" s="12" t="s">
        <v>63</v>
      </c>
      <c r="AL25" s="15">
        <v>1</v>
      </c>
      <c r="AM25" s="12" t="s">
        <v>959</v>
      </c>
      <c r="AN25" s="15">
        <v>1</v>
      </c>
      <c r="AO25" s="15" t="s">
        <v>374</v>
      </c>
      <c r="AP25" s="12" t="s">
        <v>63</v>
      </c>
      <c r="AQ25" s="15">
        <v>1</v>
      </c>
      <c r="AR25" s="12" t="s">
        <v>959</v>
      </c>
      <c r="AS25" s="15">
        <v>1</v>
      </c>
      <c r="AT25" s="15" t="s">
        <v>374</v>
      </c>
      <c r="AU25" s="12" t="s">
        <v>63</v>
      </c>
      <c r="AV25" s="15">
        <v>1</v>
      </c>
      <c r="AW25" s="12" t="s">
        <v>959</v>
      </c>
      <c r="AX25" s="15">
        <v>1</v>
      </c>
      <c r="AY25" s="15" t="s">
        <v>374</v>
      </c>
      <c r="AZ25" s="12" t="s">
        <v>63</v>
      </c>
      <c r="BA25" s="15">
        <v>1</v>
      </c>
      <c r="BB25" s="55"/>
      <c r="BC25" s="15">
        <v>2</v>
      </c>
      <c r="BD25" s="15" t="s">
        <v>374</v>
      </c>
      <c r="BE25" s="55"/>
      <c r="BF25" s="15">
        <v>1</v>
      </c>
      <c r="BG25" s="58" t="s">
        <v>959</v>
      </c>
      <c r="BH25" s="15">
        <v>1</v>
      </c>
      <c r="BI25" s="15" t="s">
        <v>374</v>
      </c>
      <c r="BJ25" s="12" t="s">
        <v>63</v>
      </c>
      <c r="BK25" s="55"/>
      <c r="BL25" s="15"/>
      <c r="BM25" s="55"/>
      <c r="BN25" s="15"/>
      <c r="BO25" s="15" t="s">
        <v>374</v>
      </c>
      <c r="BP25" s="15"/>
      <c r="BQ25" s="12" t="s">
        <v>364</v>
      </c>
      <c r="BR25" s="9">
        <v>2</v>
      </c>
      <c r="BS25" s="9"/>
      <c r="BT25" s="9"/>
      <c r="BU25" s="9"/>
      <c r="BV25" s="60">
        <v>141</v>
      </c>
      <c r="BW25" s="60">
        <v>1</v>
      </c>
      <c r="BX25" s="60">
        <v>0</v>
      </c>
      <c r="BY25" s="60">
        <v>0</v>
      </c>
      <c r="BZ25" s="60">
        <v>263</v>
      </c>
      <c r="CA25" s="60">
        <v>42</v>
      </c>
      <c r="CB25" s="60">
        <v>0</v>
      </c>
      <c r="CC25" s="60">
        <v>91</v>
      </c>
      <c r="CD25" s="60">
        <v>107</v>
      </c>
      <c r="CE25" s="60">
        <v>14</v>
      </c>
      <c r="CF25" s="12" t="s">
        <v>936</v>
      </c>
      <c r="CG25" s="60">
        <f t="shared" si="0"/>
        <v>659</v>
      </c>
      <c r="CH25" s="60">
        <v>20</v>
      </c>
      <c r="CI25" s="9">
        <v>1</v>
      </c>
      <c r="CJ25" s="60">
        <v>484</v>
      </c>
      <c r="CK25" s="9">
        <v>1</v>
      </c>
      <c r="CL25" s="60">
        <v>155</v>
      </c>
      <c r="CM25" s="9">
        <v>1</v>
      </c>
      <c r="CN25" s="60">
        <f t="shared" si="1"/>
        <v>659</v>
      </c>
      <c r="CO25" s="10" t="b">
        <f t="shared" si="2"/>
        <v>1</v>
      </c>
      <c r="CP25" s="60">
        <v>391</v>
      </c>
      <c r="CQ25" s="60">
        <v>268</v>
      </c>
      <c r="CR25" s="60">
        <v>0</v>
      </c>
      <c r="CS25" s="60">
        <v>10</v>
      </c>
      <c r="CT25" s="9">
        <v>2</v>
      </c>
      <c r="CU25" s="12"/>
      <c r="CV25" s="9"/>
      <c r="CW25" s="9"/>
      <c r="CX25" s="9"/>
      <c r="CY25" s="12" t="s">
        <v>382</v>
      </c>
      <c r="CZ25" s="9"/>
      <c r="DA25" s="48"/>
      <c r="DB25" s="9" t="s">
        <v>11</v>
      </c>
      <c r="DC25" s="9">
        <v>1</v>
      </c>
      <c r="DD25" s="9">
        <v>1</v>
      </c>
      <c r="DE25" s="9">
        <v>1</v>
      </c>
      <c r="DF25" s="9">
        <v>1</v>
      </c>
      <c r="DG25" s="9">
        <v>1</v>
      </c>
      <c r="DH25" s="12" t="s">
        <v>968</v>
      </c>
      <c r="DI25" s="9">
        <v>1</v>
      </c>
      <c r="DJ25" s="9">
        <v>1</v>
      </c>
      <c r="DK25" s="9">
        <v>1</v>
      </c>
      <c r="DL25" s="12" t="s">
        <v>969</v>
      </c>
      <c r="DM25" s="9">
        <v>1</v>
      </c>
      <c r="DN25" s="9">
        <v>1</v>
      </c>
      <c r="DO25" s="9">
        <v>1</v>
      </c>
      <c r="DP25" s="10" t="s">
        <v>965</v>
      </c>
      <c r="DQ25" s="9">
        <v>1</v>
      </c>
      <c r="DR25" s="9">
        <v>1</v>
      </c>
      <c r="DS25" s="9">
        <v>1</v>
      </c>
      <c r="DT25" s="12" t="s">
        <v>970</v>
      </c>
      <c r="DU25" s="9"/>
      <c r="DV25" s="9"/>
      <c r="DW25" s="9"/>
      <c r="DX25" s="9"/>
      <c r="DY25" s="9"/>
      <c r="DZ25" s="9"/>
      <c r="EA25" s="9"/>
      <c r="EB25" s="9"/>
      <c r="EC25" s="9"/>
      <c r="ED25" s="10"/>
      <c r="EE25" s="9">
        <v>1</v>
      </c>
      <c r="EF25" s="14">
        <v>41361</v>
      </c>
      <c r="EG25" s="14">
        <v>41361</v>
      </c>
      <c r="EH25" s="9">
        <v>1</v>
      </c>
      <c r="EI25" s="14">
        <v>41241</v>
      </c>
      <c r="EJ25" s="14">
        <v>41241</v>
      </c>
      <c r="EK25" s="9">
        <v>1</v>
      </c>
      <c r="EL25" s="14">
        <v>41915</v>
      </c>
      <c r="EM25" s="14">
        <v>41915</v>
      </c>
      <c r="EN25" s="9">
        <v>1</v>
      </c>
      <c r="EO25" s="14">
        <v>42809</v>
      </c>
      <c r="EP25" s="14">
        <v>42809</v>
      </c>
      <c r="EQ25" s="9">
        <v>1</v>
      </c>
      <c r="ER25" s="14">
        <v>41651</v>
      </c>
      <c r="ES25" s="14">
        <v>41651</v>
      </c>
      <c r="ET25" s="9">
        <v>2</v>
      </c>
      <c r="EU25" s="14"/>
      <c r="EV25" s="14"/>
      <c r="EW25" s="9">
        <v>1</v>
      </c>
      <c r="EX25" s="14">
        <v>41185</v>
      </c>
      <c r="EY25" s="14">
        <v>41185</v>
      </c>
      <c r="EZ25" s="9">
        <v>1</v>
      </c>
      <c r="FA25" s="67" t="s">
        <v>972</v>
      </c>
      <c r="FB25" s="14">
        <v>44811</v>
      </c>
      <c r="FC25" s="14">
        <v>44811</v>
      </c>
      <c r="FD25" s="9">
        <v>2</v>
      </c>
      <c r="FE25" s="9">
        <f t="shared" si="3"/>
        <v>1</v>
      </c>
      <c r="FF25" s="9">
        <v>1</v>
      </c>
      <c r="FG25" s="9">
        <v>1</v>
      </c>
      <c r="FH25" s="12" t="s">
        <v>937</v>
      </c>
      <c r="FI25" s="9">
        <v>1</v>
      </c>
      <c r="FJ25" s="12" t="s">
        <v>937</v>
      </c>
      <c r="FK25" s="9">
        <v>1</v>
      </c>
      <c r="FL25" s="12" t="s">
        <v>500</v>
      </c>
      <c r="FM25" s="9">
        <v>2</v>
      </c>
      <c r="FN25" s="12" t="s">
        <v>374</v>
      </c>
      <c r="FO25" s="9">
        <v>1</v>
      </c>
      <c r="FP25" s="12" t="s">
        <v>938</v>
      </c>
      <c r="FQ25" s="12" t="s">
        <v>937</v>
      </c>
      <c r="FR25" s="9">
        <v>1</v>
      </c>
      <c r="FS25" s="9">
        <v>1</v>
      </c>
      <c r="FT25" s="9">
        <v>1</v>
      </c>
      <c r="FU25" s="12" t="s">
        <v>939</v>
      </c>
      <c r="FV25" s="9">
        <v>1</v>
      </c>
      <c r="FW25" s="12" t="s">
        <v>940</v>
      </c>
      <c r="FX25" s="9">
        <v>1</v>
      </c>
      <c r="FY25" s="12" t="s">
        <v>941</v>
      </c>
      <c r="FZ25" s="9">
        <v>1</v>
      </c>
      <c r="GA25" s="12" t="s">
        <v>939</v>
      </c>
      <c r="GB25" s="9">
        <v>1</v>
      </c>
      <c r="GC25" s="12" t="s">
        <v>939</v>
      </c>
      <c r="GD25" s="9">
        <v>1</v>
      </c>
      <c r="GE25" s="12" t="s">
        <v>940</v>
      </c>
      <c r="GF25" s="9">
        <v>2</v>
      </c>
      <c r="GG25" s="12" t="s">
        <v>374</v>
      </c>
      <c r="GH25" s="12" t="s">
        <v>942</v>
      </c>
    </row>
    <row r="26" spans="1:190" ht="7.5" customHeight="1" x14ac:dyDescent="0.25"/>
    <row r="27" spans="1:190" x14ac:dyDescent="0.25">
      <c r="A27" s="7" t="s">
        <v>2180</v>
      </c>
    </row>
    <row r="28" spans="1:190" ht="6" customHeight="1" x14ac:dyDescent="0.25"/>
  </sheetData>
  <autoFilter ref="A1:GH25" xr:uid="{DF3EAEC1-4279-49DF-AE11-71942FC48C88}"/>
  <conditionalFormatting sqref="F2:F25">
    <cfRule type="cellIs" dxfId="53" priority="15" operator="equal">
      <formula>"NA"</formula>
    </cfRule>
  </conditionalFormatting>
  <conditionalFormatting sqref="K2:K25">
    <cfRule type="cellIs" dxfId="52" priority="14" operator="equal">
      <formula>"NA"</formula>
    </cfRule>
  </conditionalFormatting>
  <conditionalFormatting sqref="P2:P25">
    <cfRule type="cellIs" dxfId="51" priority="13" operator="equal">
      <formula>"na"</formula>
    </cfRule>
  </conditionalFormatting>
  <conditionalFormatting sqref="U2:U25">
    <cfRule type="cellIs" dxfId="50" priority="12" operator="equal">
      <formula>"na"</formula>
    </cfRule>
  </conditionalFormatting>
  <conditionalFormatting sqref="Z2:Z25">
    <cfRule type="cellIs" dxfId="49" priority="11" operator="equal">
      <formula>"NA"</formula>
    </cfRule>
  </conditionalFormatting>
  <conditionalFormatting sqref="AE2:AE25">
    <cfRule type="cellIs" dxfId="48" priority="10" operator="equal">
      <formula>"NA"</formula>
    </cfRule>
  </conditionalFormatting>
  <conditionalFormatting sqref="AJ2:AJ25">
    <cfRule type="cellIs" dxfId="47" priority="9" operator="equal">
      <formula>"NA"</formula>
    </cfRule>
  </conditionalFormatting>
  <conditionalFormatting sqref="AO2:AO25">
    <cfRule type="cellIs" dxfId="46" priority="8" operator="equal">
      <formula>"NA"</formula>
    </cfRule>
  </conditionalFormatting>
  <conditionalFormatting sqref="AT2:AT25">
    <cfRule type="cellIs" dxfId="45" priority="7" operator="equal">
      <formula>"NA"</formula>
    </cfRule>
  </conditionalFormatting>
  <conditionalFormatting sqref="AY2:AY25">
    <cfRule type="cellIs" dxfId="44" priority="6" operator="equal">
      <formula>"NA"</formula>
    </cfRule>
  </conditionalFormatting>
  <conditionalFormatting sqref="BD2:BD25">
    <cfRule type="cellIs" dxfId="43" priority="5" operator="equal">
      <formula>"NA"</formula>
    </cfRule>
  </conditionalFormatting>
  <conditionalFormatting sqref="BI2:BI25">
    <cfRule type="cellIs" dxfId="42" priority="4" operator="equal">
      <formula>"NA"</formula>
    </cfRule>
  </conditionalFormatting>
  <conditionalFormatting sqref="BO2:BO25">
    <cfRule type="cellIs" dxfId="41" priority="3" operator="equal">
      <formula>"na"</formula>
    </cfRule>
  </conditionalFormatting>
  <conditionalFormatting sqref="CF2:CF25">
    <cfRule type="cellIs" dxfId="40" priority="45" operator="equal">
      <formula>"NA"</formula>
    </cfRule>
  </conditionalFormatting>
  <conditionalFormatting sqref="CO2:CO25">
    <cfRule type="containsText" dxfId="39" priority="88" operator="containsText" text="FALSO">
      <formula>NOT(ISERROR(SEARCH("FALSO",CO2)))</formula>
    </cfRule>
    <cfRule type="containsText" dxfId="38" priority="89" operator="containsText" text="VERDADERO">
      <formula>NOT(ISERROR(SEARCH("VERDADERO",CO2)))</formula>
    </cfRule>
  </conditionalFormatting>
  <conditionalFormatting sqref="CY2:CY25">
    <cfRule type="cellIs" dxfId="37" priority="44" operator="equal">
      <formula>"NA"</formula>
    </cfRule>
  </conditionalFormatting>
  <conditionalFormatting sqref="DA2:DA25">
    <cfRule type="cellIs" dxfId="36" priority="43" operator="equal">
      <formula>"NA"</formula>
    </cfRule>
  </conditionalFormatting>
  <conditionalFormatting sqref="ED2:ED25">
    <cfRule type="cellIs" dxfId="35" priority="1" operator="equal">
      <formula>"NA"</formula>
    </cfRule>
  </conditionalFormatting>
  <conditionalFormatting sqref="FH2:FH25">
    <cfRule type="cellIs" dxfId="34" priority="42" operator="equal">
      <formula>"NA"</formula>
    </cfRule>
  </conditionalFormatting>
  <conditionalFormatting sqref="FJ2:FJ25">
    <cfRule type="cellIs" dxfId="33" priority="41" operator="equal">
      <formula>"NA"</formula>
    </cfRule>
  </conditionalFormatting>
  <conditionalFormatting sqref="FL2:FL25">
    <cfRule type="cellIs" dxfId="32" priority="40" operator="equal">
      <formula>"NA"</formula>
    </cfRule>
  </conditionalFormatting>
  <conditionalFormatting sqref="FN2:FN25">
    <cfRule type="cellIs" dxfId="31" priority="38" operator="equal">
      <formula>"NA"</formula>
    </cfRule>
  </conditionalFormatting>
  <conditionalFormatting sqref="FP2:FQ25">
    <cfRule type="cellIs" dxfId="30" priority="36" operator="equal">
      <formula>"NA"</formula>
    </cfRule>
  </conditionalFormatting>
  <conditionalFormatting sqref="FU2:FU25">
    <cfRule type="cellIs" dxfId="29" priority="35" operator="equal">
      <formula>"NA"</formula>
    </cfRule>
  </conditionalFormatting>
  <conditionalFormatting sqref="FW2:FW25">
    <cfRule type="cellIs" dxfId="28" priority="34" operator="equal">
      <formula>"NA"</formula>
    </cfRule>
  </conditionalFormatting>
  <conditionalFormatting sqref="FY2:FY25">
    <cfRule type="cellIs" dxfId="27" priority="33" operator="equal">
      <formula>"NA"</formula>
    </cfRule>
  </conditionalFormatting>
  <conditionalFormatting sqref="GA2:GA25">
    <cfRule type="cellIs" dxfId="26" priority="32" operator="equal">
      <formula>"NA"</formula>
    </cfRule>
  </conditionalFormatting>
  <conditionalFormatting sqref="GC2:GC25">
    <cfRule type="cellIs" dxfId="25" priority="31" operator="equal">
      <formula>"NA"</formula>
    </cfRule>
  </conditionalFormatting>
  <conditionalFormatting sqref="GE2:GE25">
    <cfRule type="cellIs" dxfId="24" priority="30" operator="equal">
      <formula>"NA"</formula>
    </cfRule>
  </conditionalFormatting>
  <conditionalFormatting sqref="GG2:GG25">
    <cfRule type="cellIs" dxfId="23" priority="29" operator="equal">
      <formula>"NA"</formula>
    </cfRule>
  </conditionalFormatting>
  <dataValidations count="2">
    <dataValidation type="whole" allowBlank="1" showInputMessage="1" showErrorMessage="1" sqref="BV2:CE25 CL2:CL25 CJ2:CJ25 CH2:CH25 CP2:CS25" xr:uid="{0178872E-3BCB-46F7-A9FA-E440CBCB9054}">
      <formula1>0</formula1>
      <formula2>20000</formula2>
    </dataValidation>
    <dataValidation type="date" operator="lessThanOrEqual" allowBlank="1" showInputMessage="1" showErrorMessage="1" error="La fecha de expedición así como la de actualización debe ser menor o igual al 31/12/2022" sqref="FB2:FC4 FA19 EX2:EY25 EI2:EJ25 EO2:EP25 EF2:EG25 EL2:EM25 ER2:ES25 EU2:EV25 FB6:FC25" xr:uid="{AE7BDCF9-200F-44F5-9398-69E10A7F58FC}">
      <formula1>44926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error="Ingrese únicamente el código de la respuesta" prompt="1 Si_x000a_2 No" xr:uid="{A5F01CD8-DFEB-444F-98B3-302E93B9990E}">
          <x14:formula1>
            <xm:f>Varios!$C$2:$C$3</xm:f>
          </x14:formula1>
          <xm:sqref>CI2:CI7 CK2:CK7 CM2:CM7 CT2:CT7 CV2:CX7 CZ2:CZ7 BR2:BR7 FI2:FI7 FK2:FK7 FM2:FM7 FO2:FO7 FR2:FT7 GF2:GF7 GD2:GD7 FX2:FX7 GB2:GB7 FZ2:FZ7 FV2:FV7 DC2:DC7 FF2:FG7 DM2:DN4 DI2:DJ4 DE2:DF4 DQ2:DR4 DU2:EC7 EH2:EH7 EK2:EK7 EN2:EN7 EQ2:EQ7 ET2:ET7 EW2:EW7 EZ2:EZ7 FD2:FD7 EE2:EE7</xm:sqref>
        </x14:dataValidation>
        <x14:dataValidation type="list" allowBlank="1" showInputMessage="1" showErrorMessage="1" error="Ingrese únicamente el código de la respuesta" prompt="a. Diseño_x000a_b. Revisión_x000a_c. Aprobación_x000a_d. Ninguno" xr:uid="{204569CA-27D3-43F4-AAE8-692789DF1CF9}">
          <x14:formula1>
            <xm:f>Varios!$M$2:$M$5</xm:f>
          </x14:formula1>
          <xm:sqref>DB2:DB7</xm:sqref>
        </x14:dataValidation>
        <x14:dataValidation type="list" allowBlank="1" showInputMessage="1" showErrorMessage="1" error="Ingrese únicamente el código de la respuesta" prompt="1. Activo_x000a_2. Inactivo_x000a_3. En disolución_x000a_4. Otros (especifique)" xr:uid="{02299B42-FE61-43C3-8ACA-7CC284599BB4}">
          <x14:formula1>
            <xm:f>Varios!$C$11:$C$14</xm:f>
          </x14:formula1>
          <xm:sqref>BC2:BC7 AX2:AX7 AS2:AS7 AN2:AN7 AI2:AI7 AD2:AD7 Y2:Y7 O2:O7 J2:J7 T2:T7 BN2:BN7 E2:E7 BH2:BH7</xm:sqref>
        </x14:dataValidation>
        <x14:dataValidation type="list" allowBlank="1" showInputMessage="1" showErrorMessage="1" error="Ingrese únicamente el código de la respuesta" prompt="1 Gestión inst. directa_x000a_2 Empresa pública_x000a_3 Gestión por contrato_x000a_4 Delegación a otros GAD_x000a_5 Gestión compartida entre diversos GAD_x000a_6 Cogestión de los GAD con la comunidad_x000a_7 Empresa de economía mixta_x000a_8 Delegación a la economía_x000a_9 Mancomunidad_x000a_10 Consorcio" xr:uid="{24FE9CE6-A195-46A4-992F-CB2FE8174208}">
          <x14:formula1>
            <xm:f>Varios!$A$11:$A$20</xm:f>
          </x14:formula1>
          <xm:sqref>BA2:BA7 AV2:AV7 AQ2:AQ7 AL2:AL7 AG2:AG7 AB2:AB7 W2:W7 M2:M7 H2:H7 R2:R7 BL2:BL7 C2:C7 BF2:BF7</xm:sqref>
        </x14:dataValidation>
        <x14:dataValidation type="list" allowBlank="1" showInputMessage="1" showErrorMessage="1" error="Ingrese únicamente el código de la respuesta" prompt="1. Siempre_x000a_2. Frecuente_x000a_3. Nunca" xr:uid="{17AD9385-1413-4A67-87C1-0304E98D52B6}">
          <x14:formula1>
            <xm:f>Varios!$E$2:$E$4</xm:f>
          </x14:formula1>
          <xm:sqref>DO2:DO4 DK2:DK4 DG2:DG4 DS2:DS4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EB8F6-6A4E-46CD-8390-C4C3286814DF}">
  <dimension ref="A1:KK35"/>
  <sheetViews>
    <sheetView showGridLines="0" zoomScale="90" zoomScaleNormal="90" workbookViewId="0">
      <pane xSplit="2" ySplit="1" topLeftCell="C23" activePane="bottomRight" state="frozen"/>
      <selection pane="topRight" activeCell="C1" sqref="C1"/>
      <selection pane="bottomLeft" activeCell="A4" sqref="A4"/>
      <selection pane="bottomRight" activeCell="A27" sqref="A27"/>
    </sheetView>
  </sheetViews>
  <sheetFormatPr baseColWidth="10" defaultColWidth="0" defaultRowHeight="15" zeroHeight="1" x14ac:dyDescent="0.25"/>
  <cols>
    <col min="1" max="1" width="9.28515625" style="7" bestFit="1" customWidth="1"/>
    <col min="2" max="2" width="33.5703125" style="7" bestFit="1" customWidth="1"/>
    <col min="3" max="4" width="11.5703125" style="7" bestFit="1" customWidth="1"/>
    <col min="5" max="5" width="46.5703125" style="7" bestFit="1" customWidth="1"/>
    <col min="6" max="7" width="9" style="7" bestFit="1" customWidth="1"/>
    <col min="8" max="9" width="11.5703125" style="7" bestFit="1" customWidth="1"/>
    <col min="10" max="10" width="28.140625" style="7" bestFit="1" customWidth="1"/>
    <col min="11" max="12" width="9.140625" style="7" bestFit="1" customWidth="1"/>
    <col min="13" max="14" width="11.5703125" style="7" bestFit="1" customWidth="1"/>
    <col min="15" max="15" width="9.42578125" style="7" bestFit="1" customWidth="1"/>
    <col min="16" max="17" width="8.85546875" style="7" bestFit="1" customWidth="1"/>
    <col min="18" max="19" width="11.5703125" style="7" bestFit="1" customWidth="1"/>
    <col min="20" max="20" width="30.7109375" style="7" customWidth="1"/>
    <col min="21" max="22" width="9.140625" style="7" bestFit="1" customWidth="1"/>
    <col min="23" max="24" width="11.5703125" style="7" bestFit="1" customWidth="1"/>
    <col min="25" max="25" width="30.5703125" style="7" bestFit="1" customWidth="1"/>
    <col min="26" max="27" width="9.140625" style="7" bestFit="1" customWidth="1"/>
    <col min="28" max="29" width="11.5703125" style="7" bestFit="1" customWidth="1"/>
    <col min="30" max="30" width="30.5703125" style="7" bestFit="1" customWidth="1"/>
    <col min="31" max="32" width="8.7109375" style="7" bestFit="1" customWidth="1"/>
    <col min="33" max="34" width="11.5703125" style="7" bestFit="1" customWidth="1"/>
    <col min="35" max="35" width="22.5703125" style="7" bestFit="1" customWidth="1"/>
    <col min="36" max="37" width="9" style="7" bestFit="1" customWidth="1"/>
    <col min="38" max="39" width="11.5703125" style="7" bestFit="1" customWidth="1"/>
    <col min="40" max="40" width="9.28515625" style="7" bestFit="1" customWidth="1"/>
    <col min="41" max="42" width="9.140625" style="7" bestFit="1" customWidth="1"/>
    <col min="43" max="44" width="11.5703125" style="7" bestFit="1" customWidth="1"/>
    <col min="45" max="47" width="8.5703125" style="7" bestFit="1" customWidth="1"/>
    <col min="48" max="49" width="11.5703125" style="7" bestFit="1" customWidth="1"/>
    <col min="50" max="50" width="30.7109375" style="7" customWidth="1"/>
    <col min="51" max="52" width="8.5703125" style="7" bestFit="1" customWidth="1"/>
    <col min="53" max="54" width="11.5703125" style="7" bestFit="1" customWidth="1"/>
    <col min="55" max="55" width="30.7109375" style="7" customWidth="1"/>
    <col min="56" max="57" width="9" style="7" bestFit="1" customWidth="1"/>
    <col min="58" max="59" width="11.5703125" style="7" bestFit="1" customWidth="1"/>
    <col min="60" max="60" width="22.5703125" style="7" bestFit="1" customWidth="1"/>
    <col min="61" max="62" width="8.5703125" style="7" bestFit="1" customWidth="1"/>
    <col min="63" max="64" width="11.5703125" style="7" bestFit="1" customWidth="1"/>
    <col min="65" max="65" width="30.5703125" style="7" bestFit="1" customWidth="1"/>
    <col min="66" max="67" width="9.85546875" style="7" bestFit="1" customWidth="1"/>
    <col min="68" max="69" width="11.5703125" style="7" bestFit="1" customWidth="1"/>
    <col min="70" max="70" width="29.28515625" style="7" bestFit="1" customWidth="1"/>
    <col min="71" max="71" width="9.140625" style="7" bestFit="1" customWidth="1"/>
    <col min="72" max="72" width="14.28515625" style="7" bestFit="1" customWidth="1"/>
    <col min="73" max="73" width="10" style="1" bestFit="1" customWidth="1"/>
    <col min="74" max="74" width="10.140625" style="1" bestFit="1" customWidth="1"/>
    <col min="75" max="75" width="9.85546875" style="1" bestFit="1" customWidth="1"/>
    <col min="76" max="77" width="10.140625" style="1" bestFit="1" customWidth="1"/>
    <col min="78" max="78" width="9.7109375" style="1" bestFit="1" customWidth="1"/>
    <col min="79" max="79" width="10" style="1" bestFit="1" customWidth="1"/>
    <col min="80" max="80" width="10.140625" style="1" bestFit="1" customWidth="1"/>
    <col min="81" max="81" width="9.85546875" style="1" bestFit="1" customWidth="1"/>
    <col min="82" max="82" width="10" style="1" bestFit="1" customWidth="1"/>
    <col min="83" max="83" width="10.140625" style="1" bestFit="1" customWidth="1"/>
    <col min="84" max="84" width="9.85546875" style="1" bestFit="1" customWidth="1"/>
    <col min="85" max="86" width="10.140625" style="1" bestFit="1" customWidth="1"/>
    <col min="87" max="87" width="9.7109375" style="1" bestFit="1" customWidth="1"/>
    <col min="88" max="88" width="10" style="1" bestFit="1" customWidth="1"/>
    <col min="89" max="89" width="29.85546875" style="1" bestFit="1" customWidth="1"/>
    <col min="90" max="90" width="8.140625" style="1" bestFit="1" customWidth="1"/>
    <col min="91" max="91" width="10" style="1" bestFit="1" customWidth="1"/>
    <col min="92" max="92" width="10.140625" style="1" bestFit="1" customWidth="1"/>
    <col min="93" max="93" width="9.85546875" style="1" bestFit="1" customWidth="1"/>
    <col min="94" max="95" width="10.140625" style="1" bestFit="1" customWidth="1"/>
    <col min="96" max="96" width="9.7109375" style="1" bestFit="1" customWidth="1"/>
    <col min="97" max="97" width="10" style="1" bestFit="1" customWidth="1"/>
    <col min="98" max="98" width="10.140625" style="1" bestFit="1" customWidth="1"/>
    <col min="99" max="99" width="26.5703125" style="54" bestFit="1" customWidth="1"/>
    <col min="100" max="100" width="10.140625" style="1" bestFit="1" customWidth="1"/>
    <col min="101" max="101" width="183.140625" style="54" bestFit="1" customWidth="1"/>
    <col min="102" max="102" width="70.7109375" style="54" customWidth="1"/>
    <col min="103" max="104" width="14.140625" style="1" bestFit="1" customWidth="1"/>
    <col min="105" max="105" width="14.28515625" style="1" customWidth="1"/>
    <col min="106" max="106" width="14.28515625" style="1" bestFit="1" customWidth="1"/>
    <col min="107" max="107" width="14" style="1" bestFit="1" customWidth="1"/>
    <col min="108" max="108" width="30.28515625" style="54" bestFit="1" customWidth="1"/>
    <col min="109" max="109" width="40" style="54" bestFit="1" customWidth="1"/>
    <col min="110" max="110" width="8.140625" style="1" bestFit="1" customWidth="1"/>
    <col min="111" max="111" width="51" style="8" bestFit="1" customWidth="1"/>
    <col min="112" max="113" width="16.28515625" style="1" bestFit="1" customWidth="1"/>
    <col min="114" max="115" width="16.42578125" style="1" bestFit="1" customWidth="1"/>
    <col min="116" max="117" width="16.140625" style="1" bestFit="1" customWidth="1"/>
    <col min="118" max="119" width="16.42578125" style="1" bestFit="1" customWidth="1"/>
    <col min="120" max="120" width="9.140625" style="1" bestFit="1" customWidth="1"/>
    <col min="121" max="121" width="65.42578125" style="54" bestFit="1" customWidth="1"/>
    <col min="122" max="122" width="9.140625" style="1" bestFit="1" customWidth="1"/>
    <col min="123" max="297" width="0" style="7" hidden="1" customWidth="1"/>
    <col min="298" max="16384" width="11.42578125" style="7" hidden="1"/>
  </cols>
  <sheetData>
    <row r="1" spans="1:122" s="1" customFormat="1" x14ac:dyDescent="0.25">
      <c r="A1" s="82" t="s">
        <v>1399</v>
      </c>
      <c r="B1" s="82" t="s">
        <v>1400</v>
      </c>
      <c r="C1" s="6" t="s">
        <v>1978</v>
      </c>
      <c r="D1" s="6" t="s">
        <v>1979</v>
      </c>
      <c r="E1" s="6" t="s">
        <v>1980</v>
      </c>
      <c r="F1" s="6" t="s">
        <v>1981</v>
      </c>
      <c r="G1" s="6" t="s">
        <v>1982</v>
      </c>
      <c r="H1" s="6" t="s">
        <v>1983</v>
      </c>
      <c r="I1" s="6" t="s">
        <v>1984</v>
      </c>
      <c r="J1" s="6" t="s">
        <v>1985</v>
      </c>
      <c r="K1" s="6" t="s">
        <v>1986</v>
      </c>
      <c r="L1" s="6" t="s">
        <v>1987</v>
      </c>
      <c r="M1" s="6" t="s">
        <v>1988</v>
      </c>
      <c r="N1" s="6" t="s">
        <v>1989</v>
      </c>
      <c r="O1" s="6" t="s">
        <v>1990</v>
      </c>
      <c r="P1" s="6" t="s">
        <v>1991</v>
      </c>
      <c r="Q1" s="6" t="s">
        <v>1992</v>
      </c>
      <c r="R1" s="6" t="s">
        <v>1993</v>
      </c>
      <c r="S1" s="6" t="s">
        <v>1994</v>
      </c>
      <c r="T1" s="6" t="s">
        <v>1995</v>
      </c>
      <c r="U1" s="6" t="s">
        <v>1996</v>
      </c>
      <c r="V1" s="6" t="s">
        <v>1997</v>
      </c>
      <c r="W1" s="6" t="s">
        <v>1998</v>
      </c>
      <c r="X1" s="6" t="s">
        <v>1999</v>
      </c>
      <c r="Y1" s="6" t="s">
        <v>2000</v>
      </c>
      <c r="Z1" s="6" t="s">
        <v>2001</v>
      </c>
      <c r="AA1" s="6" t="s">
        <v>2002</v>
      </c>
      <c r="AB1" s="6" t="s">
        <v>2003</v>
      </c>
      <c r="AC1" s="6" t="s">
        <v>2004</v>
      </c>
      <c r="AD1" s="6" t="s">
        <v>2005</v>
      </c>
      <c r="AE1" s="6" t="s">
        <v>2006</v>
      </c>
      <c r="AF1" s="6" t="s">
        <v>2007</v>
      </c>
      <c r="AG1" s="6" t="s">
        <v>2008</v>
      </c>
      <c r="AH1" s="6" t="s">
        <v>2009</v>
      </c>
      <c r="AI1" s="6" t="s">
        <v>2010</v>
      </c>
      <c r="AJ1" s="6" t="s">
        <v>2011</v>
      </c>
      <c r="AK1" s="6" t="s">
        <v>2012</v>
      </c>
      <c r="AL1" s="6" t="s">
        <v>2013</v>
      </c>
      <c r="AM1" s="6" t="s">
        <v>2014</v>
      </c>
      <c r="AN1" s="6" t="s">
        <v>2015</v>
      </c>
      <c r="AO1" s="6" t="s">
        <v>2016</v>
      </c>
      <c r="AP1" s="6" t="s">
        <v>2017</v>
      </c>
      <c r="AQ1" s="6" t="s">
        <v>2018</v>
      </c>
      <c r="AR1" s="6" t="s">
        <v>2019</v>
      </c>
      <c r="AS1" s="6" t="s">
        <v>2020</v>
      </c>
      <c r="AT1" s="6" t="s">
        <v>2021</v>
      </c>
      <c r="AU1" s="6" t="s">
        <v>2022</v>
      </c>
      <c r="AV1" s="6" t="s">
        <v>2023</v>
      </c>
      <c r="AW1" s="6" t="s">
        <v>2024</v>
      </c>
      <c r="AX1" s="6" t="s">
        <v>2025</v>
      </c>
      <c r="AY1" s="6" t="s">
        <v>2026</v>
      </c>
      <c r="AZ1" s="6" t="s">
        <v>2027</v>
      </c>
      <c r="BA1" s="6" t="s">
        <v>2028</v>
      </c>
      <c r="BB1" s="6" t="s">
        <v>2029</v>
      </c>
      <c r="BC1" s="6" t="s">
        <v>2030</v>
      </c>
      <c r="BD1" s="6" t="s">
        <v>2031</v>
      </c>
      <c r="BE1" s="6" t="s">
        <v>2032</v>
      </c>
      <c r="BF1" s="6" t="s">
        <v>2033</v>
      </c>
      <c r="BG1" s="6" t="s">
        <v>2034</v>
      </c>
      <c r="BH1" s="6" t="s">
        <v>2035</v>
      </c>
      <c r="BI1" s="6" t="s">
        <v>2036</v>
      </c>
      <c r="BJ1" s="6" t="s">
        <v>2037</v>
      </c>
      <c r="BK1" s="6" t="s">
        <v>2038</v>
      </c>
      <c r="BL1" s="6" t="s">
        <v>2039</v>
      </c>
      <c r="BM1" s="6" t="s">
        <v>2040</v>
      </c>
      <c r="BN1" s="6" t="s">
        <v>2041</v>
      </c>
      <c r="BO1" s="6" t="s">
        <v>2042</v>
      </c>
      <c r="BP1" s="6" t="s">
        <v>2043</v>
      </c>
      <c r="BQ1" s="6" t="s">
        <v>2044</v>
      </c>
      <c r="BR1" s="6" t="s">
        <v>2045</v>
      </c>
      <c r="BS1" s="6" t="s">
        <v>2046</v>
      </c>
      <c r="BT1" s="6" t="s">
        <v>2047</v>
      </c>
      <c r="BU1" s="82" t="s">
        <v>1929</v>
      </c>
      <c r="BV1" s="82" t="s">
        <v>1930</v>
      </c>
      <c r="BW1" s="82" t="s">
        <v>1931</v>
      </c>
      <c r="BX1" s="82" t="s">
        <v>1932</v>
      </c>
      <c r="BY1" s="82" t="s">
        <v>1933</v>
      </c>
      <c r="BZ1" s="82" t="s">
        <v>1934</v>
      </c>
      <c r="CA1" s="82" t="s">
        <v>1935</v>
      </c>
      <c r="CB1" s="82" t="s">
        <v>1936</v>
      </c>
      <c r="CC1" s="82" t="s">
        <v>1937</v>
      </c>
      <c r="CD1" s="82" t="s">
        <v>1938</v>
      </c>
      <c r="CE1" s="82" t="s">
        <v>1939</v>
      </c>
      <c r="CF1" s="82" t="s">
        <v>1940</v>
      </c>
      <c r="CG1" s="82" t="s">
        <v>1941</v>
      </c>
      <c r="CH1" s="82" t="s">
        <v>1942</v>
      </c>
      <c r="CI1" s="82" t="s">
        <v>1943</v>
      </c>
      <c r="CJ1" s="82" t="s">
        <v>1944</v>
      </c>
      <c r="CK1" s="82" t="s">
        <v>1945</v>
      </c>
      <c r="CL1" s="82" t="s">
        <v>1946</v>
      </c>
      <c r="CM1" s="82" t="s">
        <v>1947</v>
      </c>
      <c r="CN1" s="82" t="s">
        <v>1948</v>
      </c>
      <c r="CO1" s="82" t="s">
        <v>1949</v>
      </c>
      <c r="CP1" s="82" t="s">
        <v>1950</v>
      </c>
      <c r="CQ1" s="82" t="s">
        <v>1951</v>
      </c>
      <c r="CR1" s="82" t="s">
        <v>1952</v>
      </c>
      <c r="CS1" s="82" t="s">
        <v>1953</v>
      </c>
      <c r="CT1" s="82" t="s">
        <v>1954</v>
      </c>
      <c r="CU1" s="82" t="s">
        <v>1955</v>
      </c>
      <c r="CV1" s="82" t="s">
        <v>1956</v>
      </c>
      <c r="CW1" s="82" t="s">
        <v>1957</v>
      </c>
      <c r="CX1" s="82" t="s">
        <v>1958</v>
      </c>
      <c r="CY1" s="82" t="s">
        <v>1959</v>
      </c>
      <c r="CZ1" s="82" t="s">
        <v>1960</v>
      </c>
      <c r="DA1" s="82" t="s">
        <v>1961</v>
      </c>
      <c r="DB1" s="82" t="s">
        <v>1962</v>
      </c>
      <c r="DC1" s="82" t="s">
        <v>1963</v>
      </c>
      <c r="DD1" s="82" t="s">
        <v>1964</v>
      </c>
      <c r="DE1" s="82" t="s">
        <v>1965</v>
      </c>
      <c r="DF1" s="82" t="s">
        <v>1966</v>
      </c>
      <c r="DG1" s="82" t="s">
        <v>1967</v>
      </c>
      <c r="DH1" s="82" t="s">
        <v>1968</v>
      </c>
      <c r="DI1" s="82" t="s">
        <v>1969</v>
      </c>
      <c r="DJ1" s="82" t="s">
        <v>1970</v>
      </c>
      <c r="DK1" s="82" t="s">
        <v>1971</v>
      </c>
      <c r="DL1" s="82" t="s">
        <v>1972</v>
      </c>
      <c r="DM1" s="82" t="s">
        <v>1973</v>
      </c>
      <c r="DN1" s="82" t="s">
        <v>1974</v>
      </c>
      <c r="DO1" s="82" t="s">
        <v>1975</v>
      </c>
      <c r="DP1" s="82" t="s">
        <v>1976</v>
      </c>
      <c r="DQ1" s="82" t="s">
        <v>1977</v>
      </c>
      <c r="DR1" s="82" t="s">
        <v>1493</v>
      </c>
    </row>
    <row r="2" spans="1:122" x14ac:dyDescent="0.25">
      <c r="A2" s="11" t="s">
        <v>1034</v>
      </c>
      <c r="B2" s="10" t="s">
        <v>1035</v>
      </c>
      <c r="C2" s="70">
        <v>42234</v>
      </c>
      <c r="D2" s="70">
        <v>44450</v>
      </c>
      <c r="E2" s="55" t="s">
        <v>1131</v>
      </c>
      <c r="F2" s="15">
        <v>2</v>
      </c>
      <c r="G2" s="15">
        <v>2</v>
      </c>
      <c r="H2" s="70">
        <v>41251</v>
      </c>
      <c r="I2" s="70">
        <v>44082</v>
      </c>
      <c r="J2" s="55" t="s">
        <v>1132</v>
      </c>
      <c r="K2" s="15">
        <v>2</v>
      </c>
      <c r="L2" s="15">
        <v>1</v>
      </c>
      <c r="M2" s="70">
        <v>41149</v>
      </c>
      <c r="N2" s="70">
        <v>41149</v>
      </c>
      <c r="O2" s="55" t="s">
        <v>1133</v>
      </c>
      <c r="P2" s="15">
        <v>2</v>
      </c>
      <c r="Q2" s="15">
        <v>2</v>
      </c>
      <c r="R2" s="70">
        <v>41149</v>
      </c>
      <c r="S2" s="70">
        <v>41149</v>
      </c>
      <c r="T2" s="55" t="s">
        <v>1133</v>
      </c>
      <c r="U2" s="15">
        <v>2</v>
      </c>
      <c r="V2" s="15">
        <v>2</v>
      </c>
      <c r="W2" s="70"/>
      <c r="X2" s="70"/>
      <c r="Y2" s="55"/>
      <c r="Z2" s="15"/>
      <c r="AA2" s="15"/>
      <c r="AB2" s="70">
        <v>43991</v>
      </c>
      <c r="AC2" s="70">
        <v>43991</v>
      </c>
      <c r="AD2" s="55" t="s">
        <v>1133</v>
      </c>
      <c r="AE2" s="15">
        <v>2</v>
      </c>
      <c r="AF2" s="15">
        <v>1</v>
      </c>
      <c r="AG2" s="70"/>
      <c r="AH2" s="70"/>
      <c r="AI2" s="55"/>
      <c r="AJ2" s="15"/>
      <c r="AK2" s="15"/>
      <c r="AL2" s="74"/>
      <c r="AM2" s="74"/>
      <c r="AN2" s="55"/>
      <c r="AO2" s="15"/>
      <c r="AP2" s="15"/>
      <c r="AQ2" s="74"/>
      <c r="AR2" s="74"/>
      <c r="AS2" s="55"/>
      <c r="AT2" s="15"/>
      <c r="AU2" s="15"/>
      <c r="AV2" s="70">
        <v>41150</v>
      </c>
      <c r="AW2" s="70">
        <v>41150</v>
      </c>
      <c r="AX2" s="55" t="s">
        <v>1133</v>
      </c>
      <c r="AY2" s="15">
        <v>2</v>
      </c>
      <c r="AZ2" s="15">
        <v>2</v>
      </c>
      <c r="BA2" s="74">
        <v>42136</v>
      </c>
      <c r="BB2" s="74">
        <v>44595</v>
      </c>
      <c r="BC2" s="12" t="s">
        <v>1134</v>
      </c>
      <c r="BD2" s="15">
        <v>2</v>
      </c>
      <c r="BE2" s="15">
        <v>1</v>
      </c>
      <c r="BF2" s="74">
        <v>40694</v>
      </c>
      <c r="BG2" s="74">
        <v>42433</v>
      </c>
      <c r="BH2" s="55" t="s">
        <v>1133</v>
      </c>
      <c r="BI2" s="15">
        <v>2</v>
      </c>
      <c r="BJ2" s="15">
        <v>2</v>
      </c>
      <c r="BK2" s="70"/>
      <c r="BL2" s="70"/>
      <c r="BM2" s="55"/>
      <c r="BN2" s="15"/>
      <c r="BO2" s="15"/>
      <c r="BP2" s="74"/>
      <c r="BQ2" s="74"/>
      <c r="BR2" s="12"/>
      <c r="BS2" s="15"/>
      <c r="BT2" s="15"/>
      <c r="BU2" s="15">
        <v>1</v>
      </c>
      <c r="BV2" s="15">
        <v>1</v>
      </c>
      <c r="BW2" s="15">
        <v>1</v>
      </c>
      <c r="BX2" s="15">
        <v>2</v>
      </c>
      <c r="BY2" s="15">
        <v>1</v>
      </c>
      <c r="BZ2" s="15">
        <v>1</v>
      </c>
      <c r="CA2" s="15">
        <v>1</v>
      </c>
      <c r="CB2" s="15">
        <v>1</v>
      </c>
      <c r="CC2" s="15">
        <v>1</v>
      </c>
      <c r="CD2" s="15">
        <v>2</v>
      </c>
      <c r="CE2" s="15">
        <v>1</v>
      </c>
      <c r="CF2" s="15">
        <v>4</v>
      </c>
      <c r="CG2" s="15">
        <v>1</v>
      </c>
      <c r="CH2" s="15">
        <v>3</v>
      </c>
      <c r="CI2" s="15">
        <v>1</v>
      </c>
      <c r="CJ2" s="15">
        <v>4</v>
      </c>
      <c r="CK2" s="15" t="s">
        <v>374</v>
      </c>
      <c r="CL2" s="15">
        <v>1</v>
      </c>
      <c r="CM2" s="15">
        <v>1</v>
      </c>
      <c r="CN2" s="15">
        <v>1</v>
      </c>
      <c r="CO2" s="15">
        <v>3</v>
      </c>
      <c r="CP2" s="15">
        <v>3</v>
      </c>
      <c r="CQ2" s="15">
        <v>3</v>
      </c>
      <c r="CR2" s="15">
        <v>4</v>
      </c>
      <c r="CS2" s="15">
        <v>2</v>
      </c>
      <c r="CT2" s="15">
        <v>1</v>
      </c>
      <c r="CU2" s="12" t="s">
        <v>1124</v>
      </c>
      <c r="CV2" s="15" t="s">
        <v>15</v>
      </c>
      <c r="CW2" s="55" t="s">
        <v>1125</v>
      </c>
      <c r="CX2" s="55"/>
      <c r="CY2" s="15">
        <v>2</v>
      </c>
      <c r="CZ2" s="15" t="s">
        <v>374</v>
      </c>
      <c r="DA2" s="15">
        <v>2</v>
      </c>
      <c r="DB2" s="15" t="s">
        <v>374</v>
      </c>
      <c r="DC2" s="15">
        <v>2</v>
      </c>
      <c r="DD2" s="12" t="s">
        <v>374</v>
      </c>
      <c r="DE2" s="12" t="s">
        <v>374</v>
      </c>
      <c r="DF2" s="15">
        <v>2</v>
      </c>
      <c r="DG2" s="12" t="s">
        <v>374</v>
      </c>
      <c r="DH2" s="15">
        <v>1</v>
      </c>
      <c r="DI2" s="15">
        <v>1</v>
      </c>
      <c r="DJ2" s="15">
        <v>1</v>
      </c>
      <c r="DK2" s="15">
        <v>1</v>
      </c>
      <c r="DL2" s="15">
        <v>1</v>
      </c>
      <c r="DM2" s="15">
        <v>1</v>
      </c>
      <c r="DN2" s="15">
        <v>1</v>
      </c>
      <c r="DO2" s="15">
        <v>1</v>
      </c>
      <c r="DP2" s="15">
        <v>1</v>
      </c>
      <c r="DQ2" s="12" t="s">
        <v>1126</v>
      </c>
      <c r="DR2" s="15"/>
    </row>
    <row r="3" spans="1:122" x14ac:dyDescent="0.25">
      <c r="A3" s="11" t="s">
        <v>1164</v>
      </c>
      <c r="B3" s="10" t="s">
        <v>810</v>
      </c>
      <c r="C3" s="70"/>
      <c r="D3" s="70"/>
      <c r="E3" s="55"/>
      <c r="F3" s="15"/>
      <c r="G3" s="15"/>
      <c r="H3" s="70"/>
      <c r="I3" s="70"/>
      <c r="J3" s="55"/>
      <c r="K3" s="15"/>
      <c r="L3" s="15"/>
      <c r="M3" s="70"/>
      <c r="N3" s="70"/>
      <c r="O3" s="55"/>
      <c r="P3" s="15"/>
      <c r="Q3" s="15"/>
      <c r="R3" s="70"/>
      <c r="S3" s="70"/>
      <c r="T3" s="55"/>
      <c r="U3" s="15"/>
      <c r="V3" s="15"/>
      <c r="W3" s="70"/>
      <c r="X3" s="70"/>
      <c r="Y3" s="55"/>
      <c r="Z3" s="15"/>
      <c r="AA3" s="15"/>
      <c r="AB3" s="70"/>
      <c r="AC3" s="70"/>
      <c r="AD3" s="55"/>
      <c r="AE3" s="15"/>
      <c r="AF3" s="15"/>
      <c r="AG3" s="70"/>
      <c r="AH3" s="70"/>
      <c r="AI3" s="55"/>
      <c r="AJ3" s="15"/>
      <c r="AK3" s="15"/>
      <c r="AL3" s="74"/>
      <c r="AM3" s="74"/>
      <c r="AN3" s="55"/>
      <c r="AO3" s="15"/>
      <c r="AP3" s="15"/>
      <c r="AQ3" s="74"/>
      <c r="AR3" s="74"/>
      <c r="AS3" s="55"/>
      <c r="AT3" s="15"/>
      <c r="AU3" s="15"/>
      <c r="AV3" s="70"/>
      <c r="AW3" s="70"/>
      <c r="AX3" s="55"/>
      <c r="AY3" s="15"/>
      <c r="AZ3" s="15"/>
      <c r="BA3" s="74"/>
      <c r="BB3" s="74"/>
      <c r="BC3" s="12"/>
      <c r="BD3" s="15"/>
      <c r="BE3" s="15"/>
      <c r="BF3" s="74"/>
      <c r="BG3" s="74"/>
      <c r="BH3" s="55"/>
      <c r="BI3" s="15"/>
      <c r="BJ3" s="15"/>
      <c r="BK3" s="70"/>
      <c r="BL3" s="70"/>
      <c r="BM3" s="55"/>
      <c r="BN3" s="15"/>
      <c r="BO3" s="15"/>
      <c r="BP3" s="74"/>
      <c r="BQ3" s="74"/>
      <c r="BR3" s="12"/>
      <c r="BS3" s="15"/>
      <c r="BT3" s="15"/>
      <c r="BU3" s="15">
        <v>2</v>
      </c>
      <c r="BV3" s="15">
        <v>2</v>
      </c>
      <c r="BW3" s="15">
        <v>2</v>
      </c>
      <c r="BX3" s="15">
        <v>2</v>
      </c>
      <c r="BY3" s="15">
        <v>2</v>
      </c>
      <c r="BZ3" s="15">
        <v>2</v>
      </c>
      <c r="CA3" s="15">
        <v>2</v>
      </c>
      <c r="CB3" s="15">
        <v>2</v>
      </c>
      <c r="CC3" s="15">
        <v>2</v>
      </c>
      <c r="CD3" s="15">
        <v>4</v>
      </c>
      <c r="CE3" s="15">
        <v>4</v>
      </c>
      <c r="CF3" s="15">
        <v>4</v>
      </c>
      <c r="CG3" s="15">
        <v>4</v>
      </c>
      <c r="CH3" s="15">
        <v>4</v>
      </c>
      <c r="CI3" s="15">
        <v>4</v>
      </c>
      <c r="CJ3" s="15">
        <v>4</v>
      </c>
      <c r="CK3" s="15" t="s">
        <v>374</v>
      </c>
      <c r="CL3" s="15">
        <v>2</v>
      </c>
      <c r="CM3" s="15">
        <v>2</v>
      </c>
      <c r="CN3" s="15">
        <v>2</v>
      </c>
      <c r="CO3" s="15">
        <v>2</v>
      </c>
      <c r="CP3" s="15">
        <v>4</v>
      </c>
      <c r="CQ3" s="15">
        <v>4</v>
      </c>
      <c r="CR3" s="15">
        <v>4</v>
      </c>
      <c r="CS3" s="15">
        <v>4</v>
      </c>
      <c r="CT3" s="15">
        <v>4</v>
      </c>
      <c r="CU3" s="55" t="s">
        <v>374</v>
      </c>
      <c r="CV3" s="15" t="s">
        <v>15</v>
      </c>
      <c r="CW3" s="12" t="s">
        <v>973</v>
      </c>
      <c r="CX3" s="55"/>
      <c r="CY3" s="15">
        <v>2</v>
      </c>
      <c r="CZ3" s="15" t="s">
        <v>374</v>
      </c>
      <c r="DA3" s="15">
        <v>1</v>
      </c>
      <c r="DB3" s="15" t="s">
        <v>144</v>
      </c>
      <c r="DC3" s="15">
        <v>2</v>
      </c>
      <c r="DD3" s="12" t="s">
        <v>374</v>
      </c>
      <c r="DE3" s="12" t="s">
        <v>374</v>
      </c>
      <c r="DF3" s="15">
        <v>2</v>
      </c>
      <c r="DG3" s="12" t="s">
        <v>374</v>
      </c>
      <c r="DH3" s="15">
        <v>2</v>
      </c>
      <c r="DI3" s="15">
        <v>2</v>
      </c>
      <c r="DJ3" s="15">
        <v>2</v>
      </c>
      <c r="DK3" s="15">
        <v>2</v>
      </c>
      <c r="DL3" s="15">
        <v>1</v>
      </c>
      <c r="DM3" s="15">
        <v>2</v>
      </c>
      <c r="DN3" s="15">
        <v>2</v>
      </c>
      <c r="DO3" s="15">
        <v>2</v>
      </c>
      <c r="DP3" s="15">
        <v>2</v>
      </c>
      <c r="DQ3" s="55" t="s">
        <v>374</v>
      </c>
      <c r="DR3" s="15"/>
    </row>
    <row r="4" spans="1:122" ht="75" x14ac:dyDescent="0.25">
      <c r="A4" s="11" t="s">
        <v>1038</v>
      </c>
      <c r="B4" s="10" t="s">
        <v>1039</v>
      </c>
      <c r="C4" s="70">
        <v>41094</v>
      </c>
      <c r="D4" s="70">
        <v>44390</v>
      </c>
      <c r="E4" s="55" t="s">
        <v>1135</v>
      </c>
      <c r="F4" s="15">
        <v>1</v>
      </c>
      <c r="G4" s="15">
        <v>1</v>
      </c>
      <c r="H4" s="70">
        <v>43259</v>
      </c>
      <c r="I4" s="70">
        <v>43259</v>
      </c>
      <c r="J4" s="55" t="s">
        <v>1133</v>
      </c>
      <c r="K4" s="15">
        <v>1</v>
      </c>
      <c r="L4" s="15">
        <v>1</v>
      </c>
      <c r="M4" s="70">
        <v>42192</v>
      </c>
      <c r="N4" s="70">
        <v>44024</v>
      </c>
      <c r="O4" s="55" t="s">
        <v>1133</v>
      </c>
      <c r="P4" s="15">
        <v>1</v>
      </c>
      <c r="Q4" s="15">
        <v>1</v>
      </c>
      <c r="R4" s="70">
        <v>44024</v>
      </c>
      <c r="S4" s="70">
        <v>44024</v>
      </c>
      <c r="T4" s="55" t="s">
        <v>1133</v>
      </c>
      <c r="U4" s="15">
        <v>1</v>
      </c>
      <c r="V4" s="15">
        <v>1</v>
      </c>
      <c r="W4" s="70">
        <v>43657</v>
      </c>
      <c r="X4" s="70">
        <v>43657</v>
      </c>
      <c r="Y4" s="55" t="s">
        <v>1133</v>
      </c>
      <c r="Z4" s="15">
        <v>1</v>
      </c>
      <c r="AA4" s="15">
        <v>1</v>
      </c>
      <c r="AB4" s="70"/>
      <c r="AC4" s="70"/>
      <c r="AD4" s="55"/>
      <c r="AE4" s="15"/>
      <c r="AF4" s="15"/>
      <c r="AG4" s="70"/>
      <c r="AH4" s="70"/>
      <c r="AI4" s="55"/>
      <c r="AJ4" s="15"/>
      <c r="AK4" s="15"/>
      <c r="AL4" s="74"/>
      <c r="AM4" s="74"/>
      <c r="AN4" s="55"/>
      <c r="AO4" s="15"/>
      <c r="AP4" s="15"/>
      <c r="AQ4" s="74"/>
      <c r="AR4" s="74"/>
      <c r="AS4" s="55"/>
      <c r="AT4" s="15"/>
      <c r="AU4" s="15"/>
      <c r="AV4" s="70"/>
      <c r="AW4" s="70"/>
      <c r="AX4" s="55"/>
      <c r="AY4" s="15"/>
      <c r="AZ4" s="15"/>
      <c r="BA4" s="74"/>
      <c r="BB4" s="74"/>
      <c r="BC4" s="12"/>
      <c r="BD4" s="15"/>
      <c r="BE4" s="15"/>
      <c r="BF4" s="74">
        <v>42775</v>
      </c>
      <c r="BG4" s="74">
        <v>42993</v>
      </c>
      <c r="BH4" s="55" t="s">
        <v>1133</v>
      </c>
      <c r="BI4" s="15">
        <v>1</v>
      </c>
      <c r="BJ4" s="15">
        <v>1</v>
      </c>
      <c r="BK4" s="70"/>
      <c r="BL4" s="70"/>
      <c r="BM4" s="55"/>
      <c r="BN4" s="15"/>
      <c r="BO4" s="15"/>
      <c r="BP4" s="74">
        <v>41734</v>
      </c>
      <c r="BQ4" s="74">
        <v>43873</v>
      </c>
      <c r="BR4" s="12" t="s">
        <v>1136</v>
      </c>
      <c r="BS4" s="15">
        <v>1</v>
      </c>
      <c r="BT4" s="15">
        <v>1</v>
      </c>
      <c r="BU4" s="15">
        <v>1</v>
      </c>
      <c r="BV4" s="15">
        <v>2</v>
      </c>
      <c r="BW4" s="15">
        <v>2</v>
      </c>
      <c r="BX4" s="15">
        <v>2</v>
      </c>
      <c r="BY4" s="15">
        <v>2</v>
      </c>
      <c r="BZ4" s="15">
        <v>1</v>
      </c>
      <c r="CA4" s="15">
        <v>1</v>
      </c>
      <c r="CB4" s="15">
        <v>1</v>
      </c>
      <c r="CC4" s="15">
        <v>2</v>
      </c>
      <c r="CD4" s="15">
        <v>2</v>
      </c>
      <c r="CE4" s="15">
        <v>2</v>
      </c>
      <c r="CF4" s="15">
        <v>2</v>
      </c>
      <c r="CG4" s="15">
        <v>2</v>
      </c>
      <c r="CH4" s="15">
        <v>2</v>
      </c>
      <c r="CI4" s="15">
        <v>1</v>
      </c>
      <c r="CJ4" s="15">
        <v>4</v>
      </c>
      <c r="CK4" s="15" t="s">
        <v>374</v>
      </c>
      <c r="CL4" s="15">
        <v>1</v>
      </c>
      <c r="CM4" s="15">
        <v>2</v>
      </c>
      <c r="CN4" s="15">
        <v>1</v>
      </c>
      <c r="CO4" s="15">
        <v>2</v>
      </c>
      <c r="CP4" s="15">
        <v>1</v>
      </c>
      <c r="CQ4" s="15">
        <v>1</v>
      </c>
      <c r="CR4" s="15">
        <v>2</v>
      </c>
      <c r="CS4" s="15">
        <v>1</v>
      </c>
      <c r="CT4" s="15">
        <v>4</v>
      </c>
      <c r="CU4" s="55" t="s">
        <v>374</v>
      </c>
      <c r="CV4" s="15" t="s">
        <v>14</v>
      </c>
      <c r="CW4" s="55" t="s">
        <v>374</v>
      </c>
      <c r="CX4" s="55" t="s">
        <v>1127</v>
      </c>
      <c r="CY4" s="15">
        <v>2</v>
      </c>
      <c r="CZ4" s="15" t="s">
        <v>374</v>
      </c>
      <c r="DA4" s="15">
        <v>2</v>
      </c>
      <c r="DB4" s="15" t="s">
        <v>374</v>
      </c>
      <c r="DC4" s="15">
        <v>2</v>
      </c>
      <c r="DD4" s="12" t="s">
        <v>374</v>
      </c>
      <c r="DE4" s="12" t="s">
        <v>374</v>
      </c>
      <c r="DF4" s="15">
        <v>2</v>
      </c>
      <c r="DG4" s="12" t="s">
        <v>374</v>
      </c>
      <c r="DH4" s="15">
        <v>1</v>
      </c>
      <c r="DI4" s="15">
        <v>1</v>
      </c>
      <c r="DJ4" s="15">
        <v>1</v>
      </c>
      <c r="DK4" s="15">
        <v>1</v>
      </c>
      <c r="DL4" s="15">
        <v>1</v>
      </c>
      <c r="DM4" s="15">
        <v>1</v>
      </c>
      <c r="DN4" s="15">
        <v>1</v>
      </c>
      <c r="DO4" s="15">
        <v>1</v>
      </c>
      <c r="DP4" s="15">
        <v>1</v>
      </c>
      <c r="DQ4" s="12" t="s">
        <v>1128</v>
      </c>
      <c r="DR4" s="15"/>
    </row>
    <row r="5" spans="1:122" ht="30" hidden="1" x14ac:dyDescent="0.25">
      <c r="A5" s="11" t="s">
        <v>372</v>
      </c>
      <c r="B5" s="10" t="s">
        <v>373</v>
      </c>
      <c r="C5" s="70">
        <v>44628</v>
      </c>
      <c r="D5" s="70">
        <v>44628</v>
      </c>
      <c r="E5" s="67" t="s">
        <v>575</v>
      </c>
      <c r="F5" s="15">
        <v>1</v>
      </c>
      <c r="G5" s="15">
        <v>1</v>
      </c>
      <c r="H5" s="70"/>
      <c r="I5" s="70"/>
      <c r="J5" s="55"/>
      <c r="K5" s="15"/>
      <c r="L5" s="15"/>
      <c r="M5" s="70"/>
      <c r="N5" s="70"/>
      <c r="O5" s="55"/>
      <c r="P5" s="15"/>
      <c r="Q5" s="15"/>
      <c r="R5" s="70">
        <v>40233</v>
      </c>
      <c r="S5" s="70">
        <v>40233</v>
      </c>
      <c r="T5" s="12" t="s">
        <v>575</v>
      </c>
      <c r="U5" s="15">
        <v>1</v>
      </c>
      <c r="V5" s="15">
        <v>1</v>
      </c>
      <c r="W5" s="70"/>
      <c r="X5" s="70"/>
      <c r="Y5" s="55"/>
      <c r="Z5" s="15"/>
      <c r="AA5" s="15"/>
      <c r="AB5" s="70"/>
      <c r="AC5" s="70"/>
      <c r="AD5" s="55"/>
      <c r="AE5" s="15"/>
      <c r="AF5" s="15"/>
      <c r="AG5" s="70"/>
      <c r="AH5" s="70"/>
      <c r="AI5" s="55"/>
      <c r="AJ5" s="15"/>
      <c r="AK5" s="15"/>
      <c r="AL5" s="74"/>
      <c r="AM5" s="74"/>
      <c r="AN5" s="55"/>
      <c r="AO5" s="15"/>
      <c r="AP5" s="15"/>
      <c r="AQ5" s="74"/>
      <c r="AR5" s="74"/>
      <c r="AS5" s="55"/>
      <c r="AT5" s="15"/>
      <c r="AU5" s="15"/>
      <c r="AV5" s="70"/>
      <c r="AW5" s="70"/>
      <c r="AX5" s="55"/>
      <c r="AY5" s="15"/>
      <c r="AZ5" s="15"/>
      <c r="BA5" s="74">
        <v>40836</v>
      </c>
      <c r="BB5" s="74">
        <v>40836</v>
      </c>
      <c r="BC5" s="12" t="s">
        <v>575</v>
      </c>
      <c r="BD5" s="15">
        <v>1</v>
      </c>
      <c r="BE5" s="15">
        <v>1</v>
      </c>
      <c r="BF5" s="74"/>
      <c r="BG5" s="74"/>
      <c r="BH5" s="55"/>
      <c r="BI5" s="15"/>
      <c r="BJ5" s="15"/>
      <c r="BK5" s="70"/>
      <c r="BL5" s="70"/>
      <c r="BM5" s="55"/>
      <c r="BN5" s="15"/>
      <c r="BO5" s="15"/>
      <c r="BP5" s="74">
        <v>43753</v>
      </c>
      <c r="BQ5" s="74">
        <v>44914</v>
      </c>
      <c r="BR5" s="12" t="s">
        <v>575</v>
      </c>
      <c r="BS5" s="15">
        <v>1</v>
      </c>
      <c r="BT5" s="15">
        <v>1</v>
      </c>
      <c r="BU5" s="15">
        <v>1</v>
      </c>
      <c r="BV5" s="15">
        <v>1</v>
      </c>
      <c r="BW5" s="15">
        <v>1</v>
      </c>
      <c r="BX5" s="15">
        <v>1</v>
      </c>
      <c r="BY5" s="15">
        <v>1</v>
      </c>
      <c r="BZ5" s="15">
        <v>1</v>
      </c>
      <c r="CA5" s="15">
        <v>1</v>
      </c>
      <c r="CB5" s="15">
        <v>1</v>
      </c>
      <c r="CC5" s="15">
        <v>2</v>
      </c>
      <c r="CD5" s="15">
        <v>2</v>
      </c>
      <c r="CE5" s="15">
        <v>2</v>
      </c>
      <c r="CF5" s="15">
        <v>4</v>
      </c>
      <c r="CG5" s="15">
        <v>4</v>
      </c>
      <c r="CH5" s="15">
        <v>4</v>
      </c>
      <c r="CI5" s="15">
        <v>2</v>
      </c>
      <c r="CJ5" s="15">
        <v>4</v>
      </c>
      <c r="CK5" s="15" t="s">
        <v>374</v>
      </c>
      <c r="CL5" s="15">
        <v>1</v>
      </c>
      <c r="CM5" s="15">
        <v>2</v>
      </c>
      <c r="CN5" s="15">
        <v>1</v>
      </c>
      <c r="CO5" s="15">
        <v>4</v>
      </c>
      <c r="CP5" s="15">
        <v>4</v>
      </c>
      <c r="CQ5" s="15">
        <v>2</v>
      </c>
      <c r="CR5" s="15">
        <v>4</v>
      </c>
      <c r="CS5" s="15">
        <v>4</v>
      </c>
      <c r="CT5" s="15">
        <v>4</v>
      </c>
      <c r="CU5" s="55" t="s">
        <v>374</v>
      </c>
      <c r="CV5" s="15" t="s">
        <v>15</v>
      </c>
      <c r="CW5" s="55" t="s">
        <v>565</v>
      </c>
      <c r="CX5" s="55"/>
      <c r="CY5" s="15">
        <v>2</v>
      </c>
      <c r="CZ5" s="15" t="s">
        <v>374</v>
      </c>
      <c r="DA5" s="15">
        <v>2</v>
      </c>
      <c r="DB5" s="15" t="s">
        <v>374</v>
      </c>
      <c r="DC5" s="15">
        <v>2</v>
      </c>
      <c r="DD5" s="12" t="s">
        <v>374</v>
      </c>
      <c r="DE5" s="12" t="s">
        <v>374</v>
      </c>
      <c r="DF5" s="15">
        <v>1</v>
      </c>
      <c r="DG5" s="12" t="s">
        <v>566</v>
      </c>
      <c r="DH5" s="15">
        <v>2</v>
      </c>
      <c r="DI5" s="15">
        <v>2</v>
      </c>
      <c r="DJ5" s="15">
        <v>2</v>
      </c>
      <c r="DK5" s="15">
        <v>2</v>
      </c>
      <c r="DL5" s="15">
        <v>1</v>
      </c>
      <c r="DM5" s="15">
        <v>2</v>
      </c>
      <c r="DN5" s="15">
        <v>1</v>
      </c>
      <c r="DO5" s="15">
        <v>2</v>
      </c>
      <c r="DP5" s="15">
        <v>1</v>
      </c>
      <c r="DQ5" s="12" t="s">
        <v>567</v>
      </c>
      <c r="DR5" s="15"/>
    </row>
    <row r="6" spans="1:122" ht="45" x14ac:dyDescent="0.25">
      <c r="A6" s="11" t="s">
        <v>626</v>
      </c>
      <c r="B6" s="10" t="s">
        <v>627</v>
      </c>
      <c r="C6" s="70">
        <v>42272</v>
      </c>
      <c r="D6" s="70">
        <v>44592</v>
      </c>
      <c r="E6" s="55" t="s">
        <v>787</v>
      </c>
      <c r="F6" s="15">
        <v>1</v>
      </c>
      <c r="G6" s="15">
        <v>1</v>
      </c>
      <c r="H6" s="70"/>
      <c r="I6" s="70"/>
      <c r="J6" s="55"/>
      <c r="K6" s="15"/>
      <c r="L6" s="15"/>
      <c r="M6" s="70"/>
      <c r="N6" s="70"/>
      <c r="O6" s="55"/>
      <c r="P6" s="15"/>
      <c r="Q6" s="15"/>
      <c r="R6" s="70"/>
      <c r="S6" s="70"/>
      <c r="T6" s="55"/>
      <c r="U6" s="15"/>
      <c r="V6" s="15"/>
      <c r="W6" s="70"/>
      <c r="X6" s="70"/>
      <c r="Y6" s="55"/>
      <c r="Z6" s="15"/>
      <c r="AA6" s="15"/>
      <c r="AB6" s="70"/>
      <c r="AC6" s="70"/>
      <c r="AD6" s="55"/>
      <c r="AE6" s="15"/>
      <c r="AF6" s="15"/>
      <c r="AG6" s="70"/>
      <c r="AH6" s="70"/>
      <c r="AI6" s="55"/>
      <c r="AJ6" s="15"/>
      <c r="AK6" s="15"/>
      <c r="AL6" s="74"/>
      <c r="AM6" s="74"/>
      <c r="AN6" s="55"/>
      <c r="AO6" s="15"/>
      <c r="AP6" s="15"/>
      <c r="AQ6" s="74"/>
      <c r="AR6" s="74"/>
      <c r="AS6" s="55"/>
      <c r="AT6" s="15"/>
      <c r="AU6" s="15"/>
      <c r="AV6" s="70"/>
      <c r="AW6" s="70"/>
      <c r="AX6" s="55"/>
      <c r="AY6" s="15"/>
      <c r="AZ6" s="15"/>
      <c r="BA6" s="74"/>
      <c r="BB6" s="74"/>
      <c r="BC6" s="12"/>
      <c r="BD6" s="15"/>
      <c r="BE6" s="15"/>
      <c r="BF6" s="74"/>
      <c r="BG6" s="74"/>
      <c r="BH6" s="55"/>
      <c r="BI6" s="15"/>
      <c r="BJ6" s="15"/>
      <c r="BK6" s="70"/>
      <c r="BL6" s="70"/>
      <c r="BM6" s="55"/>
      <c r="BN6" s="15"/>
      <c r="BO6" s="15"/>
      <c r="BP6" s="74"/>
      <c r="BQ6" s="74"/>
      <c r="BR6" s="12"/>
      <c r="BS6" s="15"/>
      <c r="BT6" s="15"/>
      <c r="BU6" s="9">
        <v>2</v>
      </c>
      <c r="BV6" s="9">
        <v>2</v>
      </c>
      <c r="BW6" s="9">
        <v>2</v>
      </c>
      <c r="BX6" s="9">
        <v>2</v>
      </c>
      <c r="BY6" s="9">
        <v>2</v>
      </c>
      <c r="BZ6" s="9">
        <v>2</v>
      </c>
      <c r="CA6" s="9">
        <v>2</v>
      </c>
      <c r="CB6" s="9">
        <v>2</v>
      </c>
      <c r="CC6" s="9">
        <v>1</v>
      </c>
      <c r="CD6" s="9">
        <v>3</v>
      </c>
      <c r="CE6" s="9">
        <v>1</v>
      </c>
      <c r="CF6" s="9">
        <v>4</v>
      </c>
      <c r="CG6" s="9">
        <v>4</v>
      </c>
      <c r="CH6" s="9">
        <v>4</v>
      </c>
      <c r="CI6" s="9">
        <v>4</v>
      </c>
      <c r="CJ6" s="9">
        <v>4</v>
      </c>
      <c r="CK6" s="9" t="s">
        <v>374</v>
      </c>
      <c r="CL6" s="9">
        <v>1</v>
      </c>
      <c r="CM6" s="9">
        <v>1</v>
      </c>
      <c r="CN6" s="9">
        <v>1</v>
      </c>
      <c r="CO6" s="9">
        <v>3</v>
      </c>
      <c r="CP6" s="9">
        <v>3</v>
      </c>
      <c r="CQ6" s="9">
        <v>1</v>
      </c>
      <c r="CR6" s="9">
        <v>4</v>
      </c>
      <c r="CS6" s="9">
        <v>3</v>
      </c>
      <c r="CT6" s="9">
        <v>4</v>
      </c>
      <c r="CU6" s="12" t="s">
        <v>374</v>
      </c>
      <c r="CV6" s="9" t="s">
        <v>15</v>
      </c>
      <c r="CW6" s="12" t="s">
        <v>779</v>
      </c>
      <c r="CX6" s="12"/>
      <c r="CY6" s="9">
        <v>2</v>
      </c>
      <c r="CZ6" s="9" t="s">
        <v>374</v>
      </c>
      <c r="DA6" s="9">
        <v>2</v>
      </c>
      <c r="DB6" s="9" t="s">
        <v>374</v>
      </c>
      <c r="DC6" s="9">
        <v>2</v>
      </c>
      <c r="DD6" s="12" t="s">
        <v>374</v>
      </c>
      <c r="DE6" s="12" t="s">
        <v>374</v>
      </c>
      <c r="DF6" s="9">
        <v>2</v>
      </c>
      <c r="DG6" s="12" t="s">
        <v>374</v>
      </c>
      <c r="DH6" s="9">
        <v>1</v>
      </c>
      <c r="DI6" s="9">
        <v>2</v>
      </c>
      <c r="DJ6" s="9">
        <v>1</v>
      </c>
      <c r="DK6" s="9">
        <v>2</v>
      </c>
      <c r="DL6" s="9">
        <v>1</v>
      </c>
      <c r="DM6" s="9">
        <v>2</v>
      </c>
      <c r="DN6" s="9">
        <v>1</v>
      </c>
      <c r="DO6" s="9">
        <v>2</v>
      </c>
      <c r="DP6" s="9">
        <v>1</v>
      </c>
      <c r="DQ6" s="12" t="s">
        <v>780</v>
      </c>
      <c r="DR6" s="9"/>
    </row>
    <row r="7" spans="1:122" ht="60" customHeight="1" x14ac:dyDescent="0.25">
      <c r="A7" s="11" t="s">
        <v>1301</v>
      </c>
      <c r="B7" s="10" t="s">
        <v>1302</v>
      </c>
      <c r="C7" s="70">
        <v>43970</v>
      </c>
      <c r="D7" s="70">
        <v>44594</v>
      </c>
      <c r="E7" s="55" t="s">
        <v>1337</v>
      </c>
      <c r="F7" s="15">
        <v>1</v>
      </c>
      <c r="G7" s="15">
        <v>1</v>
      </c>
      <c r="H7" s="70"/>
      <c r="I7" s="70"/>
      <c r="J7" s="55"/>
      <c r="K7" s="15"/>
      <c r="L7" s="15"/>
      <c r="M7" s="70"/>
      <c r="N7" s="70"/>
      <c r="O7" s="55"/>
      <c r="P7" s="15"/>
      <c r="Q7" s="15"/>
      <c r="R7" s="70"/>
      <c r="S7" s="70"/>
      <c r="T7" s="55"/>
      <c r="U7" s="15"/>
      <c r="V7" s="15"/>
      <c r="W7" s="70"/>
      <c r="X7" s="70"/>
      <c r="Y7" s="55"/>
      <c r="Z7" s="15"/>
      <c r="AA7" s="15"/>
      <c r="AB7" s="70"/>
      <c r="AC7" s="70"/>
      <c r="AD7" s="55"/>
      <c r="AE7" s="15"/>
      <c r="AF7" s="15"/>
      <c r="AG7" s="70"/>
      <c r="AH7" s="70"/>
      <c r="AI7" s="55"/>
      <c r="AJ7" s="15"/>
      <c r="AK7" s="15"/>
      <c r="AL7" s="74">
        <v>44679</v>
      </c>
      <c r="AM7" s="74">
        <v>44679</v>
      </c>
      <c r="AN7" s="55" t="s">
        <v>1338</v>
      </c>
      <c r="AO7" s="15">
        <v>2</v>
      </c>
      <c r="AP7" s="15">
        <v>1</v>
      </c>
      <c r="AQ7" s="74"/>
      <c r="AR7" s="74"/>
      <c r="AS7" s="55"/>
      <c r="AT7" s="15"/>
      <c r="AU7" s="15"/>
      <c r="AV7" s="70"/>
      <c r="AW7" s="70"/>
      <c r="AX7" s="55"/>
      <c r="AY7" s="15"/>
      <c r="AZ7" s="15"/>
      <c r="BA7" s="74"/>
      <c r="BB7" s="74"/>
      <c r="BC7" s="12"/>
      <c r="BD7" s="15"/>
      <c r="BE7" s="15"/>
      <c r="BF7" s="74"/>
      <c r="BG7" s="74"/>
      <c r="BH7" s="55"/>
      <c r="BI7" s="15"/>
      <c r="BJ7" s="15"/>
      <c r="BK7" s="70"/>
      <c r="BL7" s="70"/>
      <c r="BM7" s="55"/>
      <c r="BN7" s="15"/>
      <c r="BO7" s="15"/>
      <c r="BP7" s="74">
        <v>44699</v>
      </c>
      <c r="BQ7" s="74">
        <v>44699</v>
      </c>
      <c r="BR7" s="12" t="s">
        <v>1337</v>
      </c>
      <c r="BS7" s="15">
        <v>2</v>
      </c>
      <c r="BT7" s="15">
        <v>1</v>
      </c>
      <c r="BU7" s="9">
        <v>1</v>
      </c>
      <c r="BV7" s="9">
        <v>1</v>
      </c>
      <c r="BW7" s="9">
        <v>1</v>
      </c>
      <c r="BX7" s="9">
        <v>2</v>
      </c>
      <c r="BY7" s="9">
        <v>1</v>
      </c>
      <c r="BZ7" s="9">
        <v>1</v>
      </c>
      <c r="CA7" s="9">
        <v>1</v>
      </c>
      <c r="CB7" s="9">
        <v>1</v>
      </c>
      <c r="CC7" s="9">
        <v>1</v>
      </c>
      <c r="CD7" s="9">
        <v>1</v>
      </c>
      <c r="CE7" s="9">
        <v>1</v>
      </c>
      <c r="CF7" s="9">
        <v>1</v>
      </c>
      <c r="CG7" s="9">
        <v>1</v>
      </c>
      <c r="CH7" s="9">
        <v>4</v>
      </c>
      <c r="CI7" s="9">
        <v>1</v>
      </c>
      <c r="CJ7" s="9">
        <v>4</v>
      </c>
      <c r="CK7" s="9" t="s">
        <v>374</v>
      </c>
      <c r="CL7" s="9">
        <v>1</v>
      </c>
      <c r="CM7" s="9">
        <v>2</v>
      </c>
      <c r="CN7" s="9">
        <v>2</v>
      </c>
      <c r="CO7" s="9">
        <v>2</v>
      </c>
      <c r="CP7" s="9">
        <v>4</v>
      </c>
      <c r="CQ7" s="9">
        <v>4</v>
      </c>
      <c r="CR7" s="9">
        <v>4</v>
      </c>
      <c r="CS7" s="9">
        <v>4</v>
      </c>
      <c r="CT7" s="9">
        <v>4</v>
      </c>
      <c r="CU7" s="12" t="s">
        <v>374</v>
      </c>
      <c r="CV7" s="9" t="s">
        <v>15</v>
      </c>
      <c r="CW7" s="12" t="s">
        <v>1339</v>
      </c>
      <c r="CX7" s="12" t="s">
        <v>1340</v>
      </c>
      <c r="CY7" s="9">
        <v>1</v>
      </c>
      <c r="CZ7" s="9" t="s">
        <v>144</v>
      </c>
      <c r="DA7" s="9">
        <v>1</v>
      </c>
      <c r="DB7" s="9" t="s">
        <v>144</v>
      </c>
      <c r="DC7" s="9">
        <v>2</v>
      </c>
      <c r="DD7" s="12" t="s">
        <v>374</v>
      </c>
      <c r="DE7" s="12" t="s">
        <v>374</v>
      </c>
      <c r="DF7" s="9">
        <v>1</v>
      </c>
      <c r="DG7" s="12" t="s">
        <v>1341</v>
      </c>
      <c r="DH7" s="9">
        <v>1</v>
      </c>
      <c r="DI7" s="9">
        <v>1</v>
      </c>
      <c r="DJ7" s="9">
        <v>1</v>
      </c>
      <c r="DK7" s="9">
        <v>1</v>
      </c>
      <c r="DL7" s="9">
        <v>1</v>
      </c>
      <c r="DM7" s="9">
        <v>1</v>
      </c>
      <c r="DN7" s="9">
        <v>1</v>
      </c>
      <c r="DO7" s="9">
        <v>1</v>
      </c>
      <c r="DP7" s="9">
        <v>1</v>
      </c>
      <c r="DQ7" s="12" t="s">
        <v>1342</v>
      </c>
      <c r="DR7" s="9"/>
    </row>
    <row r="8" spans="1:122" ht="60" x14ac:dyDescent="0.25">
      <c r="A8" s="11" t="s">
        <v>479</v>
      </c>
      <c r="B8" s="10" t="s">
        <v>480</v>
      </c>
      <c r="C8" s="70">
        <v>43587</v>
      </c>
      <c r="D8" s="70">
        <v>43587</v>
      </c>
      <c r="E8" s="55"/>
      <c r="F8" s="15">
        <v>2</v>
      </c>
      <c r="G8" s="15">
        <v>1</v>
      </c>
      <c r="H8" s="70">
        <v>43860</v>
      </c>
      <c r="I8" s="70">
        <v>43860</v>
      </c>
      <c r="J8" s="55"/>
      <c r="K8" s="15">
        <v>1</v>
      </c>
      <c r="L8" s="15">
        <v>1</v>
      </c>
      <c r="M8" s="70"/>
      <c r="N8" s="70"/>
      <c r="O8" s="55"/>
      <c r="P8" s="15"/>
      <c r="Q8" s="15"/>
      <c r="R8" s="70"/>
      <c r="S8" s="70"/>
      <c r="T8" s="55"/>
      <c r="U8" s="15"/>
      <c r="V8" s="15"/>
      <c r="W8" s="70">
        <v>44067</v>
      </c>
      <c r="X8" s="70">
        <v>44067</v>
      </c>
      <c r="Y8" s="55"/>
      <c r="Z8" s="15">
        <v>2</v>
      </c>
      <c r="AA8" s="15">
        <v>1</v>
      </c>
      <c r="AB8" s="70"/>
      <c r="AC8" s="70"/>
      <c r="AD8" s="55"/>
      <c r="AE8" s="15"/>
      <c r="AF8" s="15"/>
      <c r="AG8" s="70"/>
      <c r="AH8" s="70"/>
      <c r="AI8" s="55"/>
      <c r="AJ8" s="15"/>
      <c r="AK8" s="15"/>
      <c r="AL8" s="74"/>
      <c r="AM8" s="74"/>
      <c r="AN8" s="55"/>
      <c r="AO8" s="15"/>
      <c r="AP8" s="15"/>
      <c r="AQ8" s="74">
        <v>43587</v>
      </c>
      <c r="AR8" s="74">
        <v>43587</v>
      </c>
      <c r="AS8" s="55"/>
      <c r="AT8" s="15">
        <v>1</v>
      </c>
      <c r="AU8" s="15">
        <v>1</v>
      </c>
      <c r="AV8" s="70">
        <v>43893</v>
      </c>
      <c r="AW8" s="70">
        <v>43893</v>
      </c>
      <c r="AX8" s="55"/>
      <c r="AY8" s="15">
        <v>1</v>
      </c>
      <c r="AZ8" s="15">
        <v>1</v>
      </c>
      <c r="BA8" s="74">
        <v>44795</v>
      </c>
      <c r="BB8" s="74">
        <v>44795</v>
      </c>
      <c r="BC8" s="12"/>
      <c r="BD8" s="15">
        <v>1</v>
      </c>
      <c r="BE8" s="15">
        <v>1</v>
      </c>
      <c r="BF8" s="74"/>
      <c r="BG8" s="74"/>
      <c r="BH8" s="55"/>
      <c r="BI8" s="15"/>
      <c r="BJ8" s="15"/>
      <c r="BK8" s="70"/>
      <c r="BL8" s="70"/>
      <c r="BM8" s="55"/>
      <c r="BN8" s="15"/>
      <c r="BO8" s="15"/>
      <c r="BP8" s="74"/>
      <c r="BQ8" s="74"/>
      <c r="BR8" s="12"/>
      <c r="BS8" s="15"/>
      <c r="BT8" s="15"/>
      <c r="BU8" s="15">
        <v>1</v>
      </c>
      <c r="BV8" s="15">
        <v>1</v>
      </c>
      <c r="BW8" s="15">
        <v>1</v>
      </c>
      <c r="BX8" s="15">
        <v>1</v>
      </c>
      <c r="BY8" s="15">
        <v>1</v>
      </c>
      <c r="BZ8" s="15">
        <v>1</v>
      </c>
      <c r="CA8" s="15">
        <v>1</v>
      </c>
      <c r="CB8" s="15">
        <v>1</v>
      </c>
      <c r="CC8" s="15">
        <v>1</v>
      </c>
      <c r="CD8" s="15">
        <v>1</v>
      </c>
      <c r="CE8" s="15">
        <v>1</v>
      </c>
      <c r="CF8" s="15">
        <v>3</v>
      </c>
      <c r="CG8" s="15">
        <v>2</v>
      </c>
      <c r="CH8" s="15">
        <v>4</v>
      </c>
      <c r="CI8" s="15">
        <v>1</v>
      </c>
      <c r="CJ8" s="15">
        <v>4</v>
      </c>
      <c r="CK8" s="15" t="str">
        <f>IF(CJ8=4,"NA","")</f>
        <v>NA</v>
      </c>
      <c r="CL8" s="15">
        <v>1</v>
      </c>
      <c r="CM8" s="15">
        <v>1</v>
      </c>
      <c r="CN8" s="15">
        <v>1</v>
      </c>
      <c r="CO8" s="15">
        <v>1</v>
      </c>
      <c r="CP8" s="15">
        <v>2</v>
      </c>
      <c r="CQ8" s="15">
        <v>1</v>
      </c>
      <c r="CR8" s="15">
        <v>3</v>
      </c>
      <c r="CS8" s="15">
        <v>2</v>
      </c>
      <c r="CT8" s="15">
        <v>4</v>
      </c>
      <c r="CU8" s="55" t="str">
        <f>IF(CT8=4,"NA","")</f>
        <v>NA</v>
      </c>
      <c r="CV8" s="15" t="s">
        <v>14</v>
      </c>
      <c r="CW8" s="55" t="str">
        <f>IF(CV8="e","","NA")</f>
        <v>NA</v>
      </c>
      <c r="CX8" s="12" t="s">
        <v>1274</v>
      </c>
      <c r="CY8" s="15">
        <v>2</v>
      </c>
      <c r="CZ8" s="15" t="str">
        <f>IF(CY8=1,"",IF(CY8=2,"NA",""))</f>
        <v>NA</v>
      </c>
      <c r="DA8" s="15">
        <v>2</v>
      </c>
      <c r="DB8" s="15" t="str">
        <f>IF(DA8=1,"",IF(DA8=2,"NA",""))</f>
        <v>NA</v>
      </c>
      <c r="DC8" s="15">
        <v>2</v>
      </c>
      <c r="DD8" s="12" t="str">
        <f>IF(DC8=1,"",IF(DC8=2,"NA",""))</f>
        <v>NA</v>
      </c>
      <c r="DE8" s="12" t="str">
        <f>IF(DC8=1,"",IF(DC8=2,"NA",""))</f>
        <v>NA</v>
      </c>
      <c r="DF8" s="15">
        <v>1</v>
      </c>
      <c r="DG8" s="12" t="s">
        <v>1275</v>
      </c>
      <c r="DH8" s="15">
        <v>1</v>
      </c>
      <c r="DI8" s="15">
        <v>2</v>
      </c>
      <c r="DJ8" s="15">
        <v>1</v>
      </c>
      <c r="DK8" s="15">
        <v>1</v>
      </c>
      <c r="DL8" s="15">
        <v>1</v>
      </c>
      <c r="DM8" s="15">
        <v>2</v>
      </c>
      <c r="DN8" s="15">
        <v>1</v>
      </c>
      <c r="DO8" s="15">
        <v>1</v>
      </c>
      <c r="DP8" s="15">
        <v>1</v>
      </c>
      <c r="DQ8" s="12" t="s">
        <v>567</v>
      </c>
      <c r="DR8" s="15"/>
    </row>
    <row r="9" spans="1:122" ht="45" x14ac:dyDescent="0.25">
      <c r="A9" s="11" t="s">
        <v>380</v>
      </c>
      <c r="B9" s="10" t="s">
        <v>381</v>
      </c>
      <c r="C9" s="70">
        <v>40751</v>
      </c>
      <c r="D9" s="70">
        <v>44452</v>
      </c>
      <c r="E9" s="55" t="s">
        <v>576</v>
      </c>
      <c r="F9" s="15">
        <v>1</v>
      </c>
      <c r="G9" s="15">
        <v>1</v>
      </c>
      <c r="H9" s="70">
        <v>41593</v>
      </c>
      <c r="I9" s="70">
        <v>42507</v>
      </c>
      <c r="J9" s="55" t="s">
        <v>577</v>
      </c>
      <c r="K9" s="15">
        <v>1</v>
      </c>
      <c r="L9" s="15">
        <v>2</v>
      </c>
      <c r="M9" s="70"/>
      <c r="N9" s="70"/>
      <c r="O9" s="55"/>
      <c r="P9" s="15"/>
      <c r="Q9" s="15"/>
      <c r="R9" s="70">
        <v>41243</v>
      </c>
      <c r="S9" s="70">
        <v>44252</v>
      </c>
      <c r="T9" s="55" t="s">
        <v>578</v>
      </c>
      <c r="U9" s="15">
        <v>1</v>
      </c>
      <c r="V9" s="15">
        <v>1</v>
      </c>
      <c r="W9" s="70">
        <v>42272</v>
      </c>
      <c r="X9" s="70">
        <v>42272</v>
      </c>
      <c r="Y9" s="55" t="s">
        <v>579</v>
      </c>
      <c r="Z9" s="15">
        <v>1</v>
      </c>
      <c r="AA9" s="15">
        <v>2</v>
      </c>
      <c r="AB9" s="70"/>
      <c r="AC9" s="70"/>
      <c r="AD9" s="55"/>
      <c r="AE9" s="15"/>
      <c r="AF9" s="15"/>
      <c r="AG9" s="73">
        <v>42425</v>
      </c>
      <c r="AH9" s="14">
        <v>42844</v>
      </c>
      <c r="AI9" s="72" t="s">
        <v>576</v>
      </c>
      <c r="AJ9" s="15">
        <v>1</v>
      </c>
      <c r="AK9" s="15">
        <v>2</v>
      </c>
      <c r="AL9" s="71"/>
      <c r="AM9" s="71"/>
      <c r="AN9" s="72"/>
      <c r="AO9" s="71"/>
      <c r="AP9" s="71"/>
      <c r="AQ9" s="71">
        <v>42272</v>
      </c>
      <c r="AR9" s="71">
        <v>42272</v>
      </c>
      <c r="AS9" s="72" t="s">
        <v>579</v>
      </c>
      <c r="AT9" s="15">
        <v>1</v>
      </c>
      <c r="AU9" s="15">
        <v>2</v>
      </c>
      <c r="AV9" s="71">
        <v>43068</v>
      </c>
      <c r="AW9" s="71">
        <v>43068</v>
      </c>
      <c r="AX9" s="72" t="s">
        <v>580</v>
      </c>
      <c r="AY9" s="15">
        <v>1</v>
      </c>
      <c r="AZ9" s="15">
        <v>1</v>
      </c>
      <c r="BA9" s="71">
        <v>40715</v>
      </c>
      <c r="BB9" s="71">
        <v>43710</v>
      </c>
      <c r="BC9" s="72" t="s">
        <v>576</v>
      </c>
      <c r="BD9" s="15">
        <v>1</v>
      </c>
      <c r="BE9" s="15">
        <v>2</v>
      </c>
      <c r="BF9" s="71">
        <v>40648</v>
      </c>
      <c r="BG9" s="71">
        <v>42845</v>
      </c>
      <c r="BH9" s="72" t="s">
        <v>576</v>
      </c>
      <c r="BI9" s="15">
        <v>1</v>
      </c>
      <c r="BJ9" s="15">
        <v>2</v>
      </c>
      <c r="BK9" s="71"/>
      <c r="BL9" s="71"/>
      <c r="BM9" s="72"/>
      <c r="BN9" s="71"/>
      <c r="BO9" s="71"/>
      <c r="BP9" s="71">
        <v>40648</v>
      </c>
      <c r="BQ9" s="71">
        <v>42845</v>
      </c>
      <c r="BR9" s="72" t="s">
        <v>576</v>
      </c>
      <c r="BS9" s="15">
        <v>1</v>
      </c>
      <c r="BT9" s="15">
        <v>2</v>
      </c>
      <c r="BU9" s="15">
        <v>2</v>
      </c>
      <c r="BV9" s="15">
        <v>2</v>
      </c>
      <c r="BW9" s="15">
        <v>2</v>
      </c>
      <c r="BX9" s="15">
        <v>2</v>
      </c>
      <c r="BY9" s="15">
        <v>2</v>
      </c>
      <c r="BZ9" s="15">
        <v>2</v>
      </c>
      <c r="CA9" s="15">
        <v>2</v>
      </c>
      <c r="CB9" s="15">
        <v>2</v>
      </c>
      <c r="CC9" s="15">
        <v>2</v>
      </c>
      <c r="CD9" s="15">
        <v>1</v>
      </c>
      <c r="CE9" s="15">
        <v>1</v>
      </c>
      <c r="CF9" s="15">
        <v>1</v>
      </c>
      <c r="CG9" s="15">
        <v>4</v>
      </c>
      <c r="CH9" s="15">
        <v>4</v>
      </c>
      <c r="CI9" s="15">
        <v>4</v>
      </c>
      <c r="CJ9" s="15">
        <v>4</v>
      </c>
      <c r="CK9" s="55" t="s">
        <v>374</v>
      </c>
      <c r="CL9" s="15">
        <v>1</v>
      </c>
      <c r="CM9" s="15">
        <v>1</v>
      </c>
      <c r="CN9" s="15">
        <v>1</v>
      </c>
      <c r="CO9" s="15">
        <v>4</v>
      </c>
      <c r="CP9" s="15">
        <v>4</v>
      </c>
      <c r="CQ9" s="15">
        <v>1</v>
      </c>
      <c r="CR9" s="15">
        <v>4</v>
      </c>
      <c r="CS9" s="15">
        <v>4</v>
      </c>
      <c r="CT9" s="15">
        <v>4</v>
      </c>
      <c r="CU9" s="55" t="s">
        <v>374</v>
      </c>
      <c r="CV9" s="15" t="s">
        <v>15</v>
      </c>
      <c r="CW9" s="55" t="s">
        <v>568</v>
      </c>
      <c r="CX9" s="55" t="s">
        <v>569</v>
      </c>
      <c r="CY9" s="15">
        <v>2</v>
      </c>
      <c r="CZ9" s="15" t="s">
        <v>374</v>
      </c>
      <c r="DA9" s="15">
        <v>2</v>
      </c>
      <c r="DB9" s="15" t="s">
        <v>374</v>
      </c>
      <c r="DC9" s="15">
        <v>2</v>
      </c>
      <c r="DD9" s="12" t="s">
        <v>374</v>
      </c>
      <c r="DE9" s="12" t="s">
        <v>374</v>
      </c>
      <c r="DF9" s="15">
        <v>2</v>
      </c>
      <c r="DG9" s="12" t="s">
        <v>374</v>
      </c>
      <c r="DH9" s="15">
        <v>1</v>
      </c>
      <c r="DI9" s="15">
        <v>1</v>
      </c>
      <c r="DJ9" s="15">
        <v>1</v>
      </c>
      <c r="DK9" s="15">
        <v>1</v>
      </c>
      <c r="DL9" s="15">
        <v>1</v>
      </c>
      <c r="DM9" s="15">
        <v>1</v>
      </c>
      <c r="DN9" s="15">
        <v>2</v>
      </c>
      <c r="DO9" s="15">
        <v>2</v>
      </c>
      <c r="DP9" s="15">
        <v>1</v>
      </c>
      <c r="DQ9" s="12" t="s">
        <v>570</v>
      </c>
      <c r="DR9" s="15"/>
    </row>
    <row r="10" spans="1:122" ht="105" x14ac:dyDescent="0.25">
      <c r="A10" s="11" t="s">
        <v>1165</v>
      </c>
      <c r="B10" s="10" t="s">
        <v>813</v>
      </c>
      <c r="C10" s="70">
        <v>44513</v>
      </c>
      <c r="D10" s="70">
        <v>44589</v>
      </c>
      <c r="E10" s="55" t="s">
        <v>986</v>
      </c>
      <c r="F10" s="15">
        <v>1</v>
      </c>
      <c r="G10" s="15">
        <v>1</v>
      </c>
      <c r="H10" s="70"/>
      <c r="I10" s="70"/>
      <c r="J10" s="55"/>
      <c r="K10" s="15"/>
      <c r="L10" s="15"/>
      <c r="M10" s="70"/>
      <c r="N10" s="70"/>
      <c r="O10" s="55"/>
      <c r="P10" s="15"/>
      <c r="Q10" s="15"/>
      <c r="R10" s="70"/>
      <c r="S10" s="70"/>
      <c r="T10" s="55"/>
      <c r="U10" s="15"/>
      <c r="V10" s="15"/>
      <c r="W10" s="70"/>
      <c r="X10" s="70"/>
      <c r="Y10" s="55"/>
      <c r="Z10" s="15"/>
      <c r="AA10" s="15"/>
      <c r="AB10" s="70"/>
      <c r="AC10" s="70"/>
      <c r="AD10" s="55"/>
      <c r="AE10" s="15"/>
      <c r="AF10" s="15"/>
      <c r="AG10" s="70"/>
      <c r="AH10" s="70"/>
      <c r="AI10" s="55"/>
      <c r="AJ10" s="15"/>
      <c r="AK10" s="15"/>
      <c r="AL10" s="74"/>
      <c r="AM10" s="74"/>
      <c r="AN10" s="55"/>
      <c r="AO10" s="15"/>
      <c r="AP10" s="15"/>
      <c r="AQ10" s="74"/>
      <c r="AR10" s="74"/>
      <c r="AS10" s="55"/>
      <c r="AT10" s="15"/>
      <c r="AU10" s="15"/>
      <c r="AV10" s="70"/>
      <c r="AW10" s="70"/>
      <c r="AX10" s="55"/>
      <c r="AY10" s="15"/>
      <c r="AZ10" s="15"/>
      <c r="BA10" s="74"/>
      <c r="BB10" s="74"/>
      <c r="BC10" s="12"/>
      <c r="BD10" s="15"/>
      <c r="BE10" s="15"/>
      <c r="BF10" s="74"/>
      <c r="BG10" s="74"/>
      <c r="BH10" s="55"/>
      <c r="BI10" s="15"/>
      <c r="BJ10" s="15"/>
      <c r="BK10" s="70"/>
      <c r="BL10" s="70"/>
      <c r="BM10" s="55"/>
      <c r="BN10" s="15"/>
      <c r="BO10" s="15"/>
      <c r="BP10" s="74"/>
      <c r="BQ10" s="74"/>
      <c r="BR10" s="12"/>
      <c r="BS10" s="15"/>
      <c r="BT10" s="15"/>
      <c r="BU10" s="15">
        <v>1</v>
      </c>
      <c r="BV10" s="15">
        <v>1</v>
      </c>
      <c r="BW10" s="15">
        <v>1</v>
      </c>
      <c r="BX10" s="15">
        <v>1</v>
      </c>
      <c r="BY10" s="15">
        <v>1</v>
      </c>
      <c r="BZ10" s="15">
        <v>1</v>
      </c>
      <c r="CA10" s="15">
        <v>1</v>
      </c>
      <c r="CB10" s="15">
        <v>1</v>
      </c>
      <c r="CC10" s="15">
        <v>1</v>
      </c>
      <c r="CD10" s="15">
        <v>1</v>
      </c>
      <c r="CE10" s="15">
        <v>1</v>
      </c>
      <c r="CF10" s="15">
        <v>4</v>
      </c>
      <c r="CG10" s="15">
        <v>2</v>
      </c>
      <c r="CH10" s="15">
        <v>2</v>
      </c>
      <c r="CI10" s="15">
        <v>2</v>
      </c>
      <c r="CJ10" s="15">
        <v>4</v>
      </c>
      <c r="CK10" s="15" t="s">
        <v>374</v>
      </c>
      <c r="CL10" s="15">
        <v>1</v>
      </c>
      <c r="CM10" s="15">
        <v>1</v>
      </c>
      <c r="CN10" s="15">
        <v>1</v>
      </c>
      <c r="CO10" s="15">
        <v>1</v>
      </c>
      <c r="CP10" s="15">
        <v>1</v>
      </c>
      <c r="CQ10" s="15">
        <v>1</v>
      </c>
      <c r="CR10" s="15">
        <v>3</v>
      </c>
      <c r="CS10" s="15">
        <v>2</v>
      </c>
      <c r="CT10" s="15">
        <v>4</v>
      </c>
      <c r="CU10" s="55" t="s">
        <v>374</v>
      </c>
      <c r="CV10" s="15" t="s">
        <v>14</v>
      </c>
      <c r="CW10" s="55" t="s">
        <v>374</v>
      </c>
      <c r="CX10" s="12" t="s">
        <v>974</v>
      </c>
      <c r="CY10" s="15">
        <v>2</v>
      </c>
      <c r="CZ10" s="15" t="s">
        <v>374</v>
      </c>
      <c r="DA10" s="15">
        <v>2</v>
      </c>
      <c r="DB10" s="15" t="s">
        <v>374</v>
      </c>
      <c r="DC10" s="15">
        <v>2</v>
      </c>
      <c r="DD10" s="12" t="s">
        <v>374</v>
      </c>
      <c r="DE10" s="12" t="s">
        <v>374</v>
      </c>
      <c r="DF10" s="15">
        <v>1</v>
      </c>
      <c r="DG10" s="12" t="s">
        <v>975</v>
      </c>
      <c r="DH10" s="15">
        <v>1</v>
      </c>
      <c r="DI10" s="15">
        <v>2</v>
      </c>
      <c r="DJ10" s="15">
        <v>2</v>
      </c>
      <c r="DK10" s="15">
        <v>2</v>
      </c>
      <c r="DL10" s="15">
        <v>1</v>
      </c>
      <c r="DM10" s="15">
        <v>2</v>
      </c>
      <c r="DN10" s="15">
        <v>1</v>
      </c>
      <c r="DO10" s="15">
        <v>2</v>
      </c>
      <c r="DP10" s="15">
        <v>1</v>
      </c>
      <c r="DQ10" s="12" t="s">
        <v>976</v>
      </c>
      <c r="DR10" s="15"/>
    </row>
    <row r="11" spans="1:122" x14ac:dyDescent="0.25">
      <c r="A11" s="11" t="s">
        <v>388</v>
      </c>
      <c r="B11" s="10" t="s">
        <v>389</v>
      </c>
      <c r="C11" s="70">
        <v>44315</v>
      </c>
      <c r="D11" s="70">
        <v>44592</v>
      </c>
      <c r="E11" s="55" t="s">
        <v>581</v>
      </c>
      <c r="F11" s="15">
        <v>1</v>
      </c>
      <c r="G11" s="15">
        <v>1</v>
      </c>
      <c r="H11" s="70"/>
      <c r="I11" s="70"/>
      <c r="J11" s="55"/>
      <c r="K11" s="15"/>
      <c r="L11" s="15"/>
      <c r="M11" s="70"/>
      <c r="N11" s="70"/>
      <c r="O11" s="55"/>
      <c r="P11" s="15"/>
      <c r="Q11" s="15"/>
      <c r="R11" s="70">
        <v>44123</v>
      </c>
      <c r="S11" s="70">
        <v>44123</v>
      </c>
      <c r="T11" s="55" t="s">
        <v>582</v>
      </c>
      <c r="U11" s="15">
        <v>1</v>
      </c>
      <c r="V11" s="15">
        <v>1</v>
      </c>
      <c r="W11" s="70"/>
      <c r="X11" s="70"/>
      <c r="Y11" s="55"/>
      <c r="Z11" s="15"/>
      <c r="AA11" s="15"/>
      <c r="AB11" s="70">
        <v>42406</v>
      </c>
      <c r="AC11" s="70">
        <v>42406</v>
      </c>
      <c r="AD11" s="55" t="s">
        <v>582</v>
      </c>
      <c r="AE11" s="15">
        <v>1</v>
      </c>
      <c r="AF11" s="15">
        <v>1</v>
      </c>
      <c r="AG11" s="70"/>
      <c r="AH11" s="70"/>
      <c r="AI11" s="55"/>
      <c r="AJ11" s="15"/>
      <c r="AK11" s="15"/>
      <c r="AL11" s="74"/>
      <c r="AM11" s="74"/>
      <c r="AN11" s="55"/>
      <c r="AO11" s="15"/>
      <c r="AP11" s="15"/>
      <c r="AQ11" s="74"/>
      <c r="AR11" s="74"/>
      <c r="AS11" s="55"/>
      <c r="AT11" s="15"/>
      <c r="AU11" s="15"/>
      <c r="AV11" s="70"/>
      <c r="AW11" s="70"/>
      <c r="AX11" s="55"/>
      <c r="AY11" s="15"/>
      <c r="AZ11" s="15"/>
      <c r="BA11" s="74">
        <v>41932</v>
      </c>
      <c r="BB11" s="74">
        <v>41932</v>
      </c>
      <c r="BC11" s="12" t="s">
        <v>582</v>
      </c>
      <c r="BD11" s="15">
        <v>1</v>
      </c>
      <c r="BE11" s="15">
        <v>1</v>
      </c>
      <c r="BF11" s="74">
        <v>44911</v>
      </c>
      <c r="BG11" s="74">
        <v>44911</v>
      </c>
      <c r="BH11" s="55" t="s">
        <v>582</v>
      </c>
      <c r="BI11" s="15">
        <v>1</v>
      </c>
      <c r="BJ11" s="15">
        <v>1</v>
      </c>
      <c r="BK11" s="70"/>
      <c r="BL11" s="70"/>
      <c r="BM11" s="55"/>
      <c r="BN11" s="15"/>
      <c r="BO11" s="15"/>
      <c r="BP11" s="74"/>
      <c r="BQ11" s="74"/>
      <c r="BR11" s="12"/>
      <c r="BS11" s="15"/>
      <c r="BT11" s="15"/>
      <c r="BU11" s="15">
        <v>1</v>
      </c>
      <c r="BV11" s="15">
        <v>1</v>
      </c>
      <c r="BW11" s="15">
        <v>1</v>
      </c>
      <c r="BX11" s="15">
        <v>1</v>
      </c>
      <c r="BY11" s="15">
        <v>1</v>
      </c>
      <c r="BZ11" s="15">
        <v>1</v>
      </c>
      <c r="CA11" s="15">
        <v>2</v>
      </c>
      <c r="CB11" s="15">
        <v>1</v>
      </c>
      <c r="CC11" s="15">
        <v>1</v>
      </c>
      <c r="CD11" s="15">
        <v>2</v>
      </c>
      <c r="CE11" s="15">
        <v>1</v>
      </c>
      <c r="CF11" s="15">
        <v>1</v>
      </c>
      <c r="CG11" s="15">
        <v>3</v>
      </c>
      <c r="CH11" s="15">
        <v>3</v>
      </c>
      <c r="CI11" s="15">
        <v>1</v>
      </c>
      <c r="CJ11" s="15">
        <v>4</v>
      </c>
      <c r="CK11" s="15" t="s">
        <v>374</v>
      </c>
      <c r="CL11" s="15">
        <v>1</v>
      </c>
      <c r="CM11" s="15">
        <v>1</v>
      </c>
      <c r="CN11" s="15">
        <v>1</v>
      </c>
      <c r="CO11" s="15">
        <v>3</v>
      </c>
      <c r="CP11" s="15">
        <v>4</v>
      </c>
      <c r="CQ11" s="15">
        <v>1</v>
      </c>
      <c r="CR11" s="15">
        <v>4</v>
      </c>
      <c r="CS11" s="15">
        <v>3</v>
      </c>
      <c r="CT11" s="15">
        <v>4</v>
      </c>
      <c r="CU11" s="55" t="s">
        <v>374</v>
      </c>
      <c r="CV11" s="15" t="s">
        <v>14</v>
      </c>
      <c r="CW11" s="55" t="s">
        <v>374</v>
      </c>
      <c r="CX11" s="55" t="s">
        <v>571</v>
      </c>
      <c r="CY11" s="15">
        <v>2</v>
      </c>
      <c r="CZ11" s="15" t="s">
        <v>374</v>
      </c>
      <c r="DA11" s="15">
        <v>2</v>
      </c>
      <c r="DB11" s="15" t="s">
        <v>374</v>
      </c>
      <c r="DC11" s="15">
        <v>2</v>
      </c>
      <c r="DD11" s="12" t="s">
        <v>374</v>
      </c>
      <c r="DE11" s="12" t="s">
        <v>374</v>
      </c>
      <c r="DF11" s="15">
        <v>1</v>
      </c>
      <c r="DG11" s="12" t="s">
        <v>572</v>
      </c>
      <c r="DH11" s="15">
        <v>1</v>
      </c>
      <c r="DI11" s="15">
        <v>1</v>
      </c>
      <c r="DJ11" s="15">
        <v>1</v>
      </c>
      <c r="DK11" s="15">
        <v>1</v>
      </c>
      <c r="DL11" s="15">
        <v>1</v>
      </c>
      <c r="DM11" s="15">
        <v>1</v>
      </c>
      <c r="DN11" s="15">
        <v>1</v>
      </c>
      <c r="DO11" s="15">
        <v>1</v>
      </c>
      <c r="DP11" s="15">
        <v>1</v>
      </c>
      <c r="DQ11" s="12" t="s">
        <v>573</v>
      </c>
      <c r="DR11" s="15"/>
    </row>
    <row r="12" spans="1:122" ht="30" x14ac:dyDescent="0.25">
      <c r="A12" s="11" t="s">
        <v>1171</v>
      </c>
      <c r="B12" s="10" t="s">
        <v>1172</v>
      </c>
      <c r="C12" s="70">
        <v>44428</v>
      </c>
      <c r="D12" s="70">
        <v>44593</v>
      </c>
      <c r="E12" s="55" t="s">
        <v>581</v>
      </c>
      <c r="F12" s="15">
        <v>1</v>
      </c>
      <c r="G12" s="15">
        <v>1</v>
      </c>
      <c r="H12" s="70">
        <v>41618</v>
      </c>
      <c r="I12" s="70">
        <v>44546</v>
      </c>
      <c r="J12" s="55" t="s">
        <v>1278</v>
      </c>
      <c r="K12" s="15">
        <v>1</v>
      </c>
      <c r="L12" s="15">
        <v>1</v>
      </c>
      <c r="M12" s="70"/>
      <c r="N12" s="70"/>
      <c r="O12" s="55"/>
      <c r="P12" s="15"/>
      <c r="Q12" s="15"/>
      <c r="R12" s="70">
        <v>42982</v>
      </c>
      <c r="S12" s="70">
        <v>44650</v>
      </c>
      <c r="T12" s="55" t="s">
        <v>1279</v>
      </c>
      <c r="U12" s="15">
        <v>1</v>
      </c>
      <c r="V12" s="15">
        <v>1</v>
      </c>
      <c r="W12" s="70">
        <v>41744</v>
      </c>
      <c r="X12" s="70">
        <v>43936</v>
      </c>
      <c r="Y12" s="55" t="s">
        <v>1136</v>
      </c>
      <c r="Z12" s="15">
        <v>1</v>
      </c>
      <c r="AA12" s="15">
        <v>1</v>
      </c>
      <c r="AB12" s="70"/>
      <c r="AC12" s="70"/>
      <c r="AD12" s="55"/>
      <c r="AE12" s="15"/>
      <c r="AF12" s="15"/>
      <c r="AG12" s="70"/>
      <c r="AH12" s="70"/>
      <c r="AI12" s="55"/>
      <c r="AJ12" s="15"/>
      <c r="AK12" s="15"/>
      <c r="AL12" s="74"/>
      <c r="AM12" s="74"/>
      <c r="AN12" s="55"/>
      <c r="AO12" s="15"/>
      <c r="AP12" s="15"/>
      <c r="AQ12" s="74"/>
      <c r="AR12" s="74"/>
      <c r="AS12" s="55"/>
      <c r="AT12" s="15"/>
      <c r="AU12" s="15"/>
      <c r="AV12" s="70"/>
      <c r="AW12" s="70"/>
      <c r="AX12" s="55"/>
      <c r="AY12" s="15"/>
      <c r="AZ12" s="15"/>
      <c r="BA12" s="74">
        <v>41152</v>
      </c>
      <c r="BB12" s="74">
        <v>42923</v>
      </c>
      <c r="BC12" s="12" t="s">
        <v>1279</v>
      </c>
      <c r="BD12" s="15">
        <v>1</v>
      </c>
      <c r="BE12" s="15">
        <v>1</v>
      </c>
      <c r="BF12" s="74"/>
      <c r="BG12" s="74"/>
      <c r="BH12" s="55"/>
      <c r="BI12" s="15"/>
      <c r="BJ12" s="15"/>
      <c r="BK12" s="70"/>
      <c r="BL12" s="70"/>
      <c r="BM12" s="55"/>
      <c r="BN12" s="15"/>
      <c r="BO12" s="15"/>
      <c r="BP12" s="74"/>
      <c r="BQ12" s="74"/>
      <c r="BR12" s="12"/>
      <c r="BS12" s="15"/>
      <c r="BT12" s="15"/>
      <c r="BU12" s="15">
        <v>2</v>
      </c>
      <c r="BV12" s="15">
        <v>2</v>
      </c>
      <c r="BW12" s="15">
        <v>1</v>
      </c>
      <c r="BX12" s="15">
        <v>1</v>
      </c>
      <c r="BY12" s="15">
        <v>1</v>
      </c>
      <c r="BZ12" s="15">
        <v>1</v>
      </c>
      <c r="CA12" s="15">
        <v>1</v>
      </c>
      <c r="CB12" s="15">
        <v>1</v>
      </c>
      <c r="CC12" s="15">
        <v>1</v>
      </c>
      <c r="CD12" s="15">
        <v>1</v>
      </c>
      <c r="CE12" s="15">
        <v>1</v>
      </c>
      <c r="CF12" s="15">
        <v>1</v>
      </c>
      <c r="CG12" s="15">
        <v>2</v>
      </c>
      <c r="CH12" s="15">
        <v>3</v>
      </c>
      <c r="CI12" s="15">
        <v>2</v>
      </c>
      <c r="CJ12" s="15">
        <v>4</v>
      </c>
      <c r="CK12" s="15" t="str">
        <f>IF(CJ12=4,"NA","")</f>
        <v>NA</v>
      </c>
      <c r="CL12" s="15">
        <v>1</v>
      </c>
      <c r="CM12" s="15">
        <v>1</v>
      </c>
      <c r="CN12" s="15">
        <v>1</v>
      </c>
      <c r="CO12" s="15">
        <v>2</v>
      </c>
      <c r="CP12" s="15">
        <v>2</v>
      </c>
      <c r="CQ12" s="15">
        <v>1</v>
      </c>
      <c r="CR12" s="15">
        <v>3</v>
      </c>
      <c r="CS12" s="15">
        <v>4</v>
      </c>
      <c r="CT12" s="15">
        <v>4</v>
      </c>
      <c r="CU12" s="55" t="str">
        <f>IF(CT12=4,"NA","")</f>
        <v>NA</v>
      </c>
      <c r="CV12" s="15" t="s">
        <v>14</v>
      </c>
      <c r="CW12" s="55" t="str">
        <f>IF(CV12="e","","NA")</f>
        <v>NA</v>
      </c>
      <c r="CX12" s="12" t="s">
        <v>1276</v>
      </c>
      <c r="CY12" s="15">
        <v>2</v>
      </c>
      <c r="CZ12" s="15" t="str">
        <f>IF(CY12=1,"",IF(CY12=2,"NA",""))</f>
        <v>NA</v>
      </c>
      <c r="DA12" s="15">
        <v>2</v>
      </c>
      <c r="DB12" s="15" t="str">
        <f>IF(DA12=1,"",IF(DA12=2,"NA",""))</f>
        <v>NA</v>
      </c>
      <c r="DC12" s="15">
        <v>2</v>
      </c>
      <c r="DD12" s="12" t="str">
        <f>IF(DC12=1,"",IF(DC12=2,"NA",""))</f>
        <v>NA</v>
      </c>
      <c r="DE12" s="12" t="str">
        <f>IF(DC12=1,"",IF(DC12=2,"NA",""))</f>
        <v>NA</v>
      </c>
      <c r="DF12" s="15">
        <v>2</v>
      </c>
      <c r="DG12" s="12" t="str">
        <f>IF(DF12=1,"",IF(DF12=2,"NA",""))</f>
        <v>NA</v>
      </c>
      <c r="DH12" s="15">
        <v>1</v>
      </c>
      <c r="DI12" s="15">
        <v>1</v>
      </c>
      <c r="DJ12" s="15">
        <v>1</v>
      </c>
      <c r="DK12" s="15">
        <v>1</v>
      </c>
      <c r="DL12" s="15">
        <v>1</v>
      </c>
      <c r="DM12" s="15">
        <v>2</v>
      </c>
      <c r="DN12" s="15">
        <v>1</v>
      </c>
      <c r="DO12" s="15">
        <v>1</v>
      </c>
      <c r="DP12" s="15">
        <v>1</v>
      </c>
      <c r="DQ12" s="12" t="s">
        <v>306</v>
      </c>
      <c r="DR12" s="15"/>
    </row>
    <row r="13" spans="1:122" ht="30" x14ac:dyDescent="0.25">
      <c r="A13" s="11" t="s">
        <v>1166</v>
      </c>
      <c r="B13" s="10" t="s">
        <v>815</v>
      </c>
      <c r="C13" s="70"/>
      <c r="D13" s="70"/>
      <c r="E13" s="55"/>
      <c r="F13" s="15"/>
      <c r="G13" s="15"/>
      <c r="H13" s="70"/>
      <c r="I13" s="70"/>
      <c r="J13" s="55"/>
      <c r="K13" s="15"/>
      <c r="L13" s="15"/>
      <c r="M13" s="70"/>
      <c r="N13" s="70"/>
      <c r="O13" s="55"/>
      <c r="P13" s="15"/>
      <c r="Q13" s="15"/>
      <c r="R13" s="70"/>
      <c r="S13" s="70"/>
      <c r="T13" s="55"/>
      <c r="U13" s="15"/>
      <c r="V13" s="15"/>
      <c r="W13" s="70"/>
      <c r="X13" s="70"/>
      <c r="Y13" s="55"/>
      <c r="Z13" s="15"/>
      <c r="AA13" s="15"/>
      <c r="AB13" s="70"/>
      <c r="AC13" s="70"/>
      <c r="AD13" s="55"/>
      <c r="AE13" s="15"/>
      <c r="AF13" s="15"/>
      <c r="AG13" s="70"/>
      <c r="AH13" s="70"/>
      <c r="AI13" s="55"/>
      <c r="AJ13" s="15"/>
      <c r="AK13" s="15"/>
      <c r="AL13" s="74"/>
      <c r="AM13" s="74"/>
      <c r="AN13" s="55"/>
      <c r="AO13" s="15"/>
      <c r="AP13" s="15"/>
      <c r="AQ13" s="74"/>
      <c r="AR13" s="74"/>
      <c r="AS13" s="55"/>
      <c r="AT13" s="15"/>
      <c r="AU13" s="15"/>
      <c r="AV13" s="70"/>
      <c r="AW13" s="70"/>
      <c r="AX13" s="55"/>
      <c r="AY13" s="15"/>
      <c r="AZ13" s="15"/>
      <c r="BA13" s="74"/>
      <c r="BB13" s="74"/>
      <c r="BC13" s="12"/>
      <c r="BD13" s="15"/>
      <c r="BE13" s="15"/>
      <c r="BF13" s="74"/>
      <c r="BG13" s="74"/>
      <c r="BH13" s="55"/>
      <c r="BI13" s="15"/>
      <c r="BJ13" s="15"/>
      <c r="BK13" s="70"/>
      <c r="BL13" s="70"/>
      <c r="BM13" s="55"/>
      <c r="BN13" s="15"/>
      <c r="BO13" s="15"/>
      <c r="BP13" s="74"/>
      <c r="BQ13" s="74"/>
      <c r="BR13" s="12"/>
      <c r="BS13" s="15"/>
      <c r="BT13" s="15"/>
      <c r="BU13" s="15">
        <v>1</v>
      </c>
      <c r="BV13" s="15">
        <v>1</v>
      </c>
      <c r="BW13" s="15">
        <v>1</v>
      </c>
      <c r="BX13" s="15">
        <v>1</v>
      </c>
      <c r="BY13" s="15">
        <v>1</v>
      </c>
      <c r="BZ13" s="15">
        <v>1</v>
      </c>
      <c r="CA13" s="15">
        <v>1</v>
      </c>
      <c r="CB13" s="15">
        <v>1</v>
      </c>
      <c r="CC13" s="15">
        <v>2</v>
      </c>
      <c r="CD13" s="15">
        <v>1</v>
      </c>
      <c r="CE13" s="15">
        <v>1</v>
      </c>
      <c r="CF13" s="15">
        <v>1</v>
      </c>
      <c r="CG13" s="15">
        <v>2</v>
      </c>
      <c r="CH13" s="15">
        <v>4</v>
      </c>
      <c r="CI13" s="15">
        <v>2</v>
      </c>
      <c r="CJ13" s="15">
        <v>4</v>
      </c>
      <c r="CK13" s="12" t="s">
        <v>374</v>
      </c>
      <c r="CL13" s="15">
        <v>1</v>
      </c>
      <c r="CM13" s="15">
        <v>1</v>
      </c>
      <c r="CN13" s="15">
        <v>2</v>
      </c>
      <c r="CO13" s="15">
        <v>3</v>
      </c>
      <c r="CP13" s="15">
        <v>3</v>
      </c>
      <c r="CQ13" s="15">
        <v>1</v>
      </c>
      <c r="CR13" s="15">
        <v>3</v>
      </c>
      <c r="CS13" s="15">
        <v>4</v>
      </c>
      <c r="CT13" s="15">
        <v>4</v>
      </c>
      <c r="CU13" s="55" t="s">
        <v>374</v>
      </c>
      <c r="CV13" s="15" t="s">
        <v>14</v>
      </c>
      <c r="CW13" s="55" t="s">
        <v>374</v>
      </c>
      <c r="CX13" s="12" t="s">
        <v>977</v>
      </c>
      <c r="CY13" s="15">
        <v>2</v>
      </c>
      <c r="CZ13" s="15" t="s">
        <v>374</v>
      </c>
      <c r="DA13" s="15">
        <v>2</v>
      </c>
      <c r="DB13" s="15" t="s">
        <v>374</v>
      </c>
      <c r="DC13" s="15">
        <v>2</v>
      </c>
      <c r="DD13" s="12" t="s">
        <v>374</v>
      </c>
      <c r="DE13" s="12" t="s">
        <v>374</v>
      </c>
      <c r="DF13" s="15">
        <v>1</v>
      </c>
      <c r="DG13" s="12" t="s">
        <v>978</v>
      </c>
      <c r="DH13" s="15">
        <v>1</v>
      </c>
      <c r="DI13" s="15">
        <v>1</v>
      </c>
      <c r="DJ13" s="15">
        <v>1</v>
      </c>
      <c r="DK13" s="15">
        <v>1</v>
      </c>
      <c r="DL13" s="15">
        <v>1</v>
      </c>
      <c r="DM13" s="15">
        <v>1</v>
      </c>
      <c r="DN13" s="15">
        <v>1</v>
      </c>
      <c r="DO13" s="15">
        <v>1</v>
      </c>
      <c r="DP13" s="15">
        <v>1</v>
      </c>
      <c r="DQ13" s="12" t="s">
        <v>979</v>
      </c>
      <c r="DR13" s="15"/>
    </row>
    <row r="14" spans="1:122" ht="45" x14ac:dyDescent="0.25">
      <c r="A14" s="11" t="s">
        <v>7</v>
      </c>
      <c r="B14" s="10" t="s">
        <v>8</v>
      </c>
      <c r="C14" s="70">
        <v>44923</v>
      </c>
      <c r="D14" s="70">
        <v>44923</v>
      </c>
      <c r="E14" s="12" t="s">
        <v>299</v>
      </c>
      <c r="F14" s="15">
        <v>1</v>
      </c>
      <c r="G14" s="15">
        <v>1</v>
      </c>
      <c r="H14" s="70"/>
      <c r="I14" s="70"/>
      <c r="J14" s="55"/>
      <c r="K14" s="15"/>
      <c r="L14" s="15"/>
      <c r="M14" s="70"/>
      <c r="N14" s="70"/>
      <c r="O14" s="55"/>
      <c r="P14" s="15"/>
      <c r="Q14" s="15"/>
      <c r="R14" s="70"/>
      <c r="S14" s="70"/>
      <c r="T14" s="55"/>
      <c r="U14" s="15"/>
      <c r="V14" s="15"/>
      <c r="W14" s="70">
        <v>44670</v>
      </c>
      <c r="X14" s="70">
        <v>44696</v>
      </c>
      <c r="Y14" s="12" t="s">
        <v>300</v>
      </c>
      <c r="Z14" s="15">
        <v>1</v>
      </c>
      <c r="AA14" s="15">
        <v>1</v>
      </c>
      <c r="AB14" s="70"/>
      <c r="AC14" s="70"/>
      <c r="AD14" s="55"/>
      <c r="AE14" s="15"/>
      <c r="AF14" s="15"/>
      <c r="AG14" s="70"/>
      <c r="AH14" s="70"/>
      <c r="AI14" s="55"/>
      <c r="AJ14" s="15"/>
      <c r="AK14" s="15"/>
      <c r="AL14" s="74"/>
      <c r="AM14" s="74"/>
      <c r="AN14" s="55"/>
      <c r="AO14" s="15"/>
      <c r="AP14" s="15"/>
      <c r="AQ14" s="74"/>
      <c r="AR14" s="74"/>
      <c r="AS14" s="55"/>
      <c r="AT14" s="15"/>
      <c r="AU14" s="15"/>
      <c r="AV14" s="70"/>
      <c r="AW14" s="70"/>
      <c r="AX14" s="55"/>
      <c r="AY14" s="15"/>
      <c r="AZ14" s="15"/>
      <c r="BA14" s="74">
        <v>44923</v>
      </c>
      <c r="BB14" s="74">
        <v>44923</v>
      </c>
      <c r="BC14" s="12" t="s">
        <v>301</v>
      </c>
      <c r="BD14" s="15">
        <v>1</v>
      </c>
      <c r="BE14" s="15">
        <v>1</v>
      </c>
      <c r="BF14" s="74"/>
      <c r="BG14" s="74"/>
      <c r="BH14" s="55"/>
      <c r="BI14" s="15"/>
      <c r="BJ14" s="15"/>
      <c r="BK14" s="70">
        <v>44833</v>
      </c>
      <c r="BL14" s="70">
        <v>44855</v>
      </c>
      <c r="BM14" s="12" t="s">
        <v>300</v>
      </c>
      <c r="BN14" s="15">
        <v>1</v>
      </c>
      <c r="BO14" s="15">
        <v>1</v>
      </c>
      <c r="BP14" s="74"/>
      <c r="BQ14" s="74"/>
      <c r="BR14" s="12"/>
      <c r="BS14" s="15"/>
      <c r="BT14" s="15"/>
      <c r="BU14" s="15">
        <v>1</v>
      </c>
      <c r="BV14" s="15">
        <v>1</v>
      </c>
      <c r="BW14" s="15">
        <v>1</v>
      </c>
      <c r="BX14" s="15">
        <v>1</v>
      </c>
      <c r="BY14" s="15">
        <v>1</v>
      </c>
      <c r="BZ14" s="15">
        <v>1</v>
      </c>
      <c r="CA14" s="15">
        <v>1</v>
      </c>
      <c r="CB14" s="15">
        <v>1</v>
      </c>
      <c r="CC14" s="15">
        <v>1</v>
      </c>
      <c r="CD14" s="15">
        <v>1</v>
      </c>
      <c r="CE14" s="15">
        <v>1</v>
      </c>
      <c r="CF14" s="15">
        <v>2</v>
      </c>
      <c r="CG14" s="15">
        <v>2</v>
      </c>
      <c r="CH14" s="15">
        <v>3</v>
      </c>
      <c r="CI14" s="15">
        <v>3</v>
      </c>
      <c r="CJ14" s="15">
        <v>4</v>
      </c>
      <c r="CK14" s="15" t="str">
        <f>IF(CJ14=4,"NA","")</f>
        <v>NA</v>
      </c>
      <c r="CL14" s="15">
        <v>1</v>
      </c>
      <c r="CM14" s="15">
        <v>1</v>
      </c>
      <c r="CN14" s="15">
        <v>1</v>
      </c>
      <c r="CO14" s="15">
        <v>2</v>
      </c>
      <c r="CP14" s="15">
        <v>4</v>
      </c>
      <c r="CQ14" s="15">
        <v>1</v>
      </c>
      <c r="CR14" s="15">
        <v>3</v>
      </c>
      <c r="CS14" s="15">
        <v>3</v>
      </c>
      <c r="CT14" s="15">
        <v>4</v>
      </c>
      <c r="CU14" s="55" t="str">
        <f>IF(CT14=4,"NA","")</f>
        <v>NA</v>
      </c>
      <c r="CV14" s="15" t="s">
        <v>14</v>
      </c>
      <c r="CW14" s="55" t="str">
        <f>IF(CV14="e","","NA")</f>
        <v>NA</v>
      </c>
      <c r="CX14" s="55" t="s">
        <v>302</v>
      </c>
      <c r="CY14" s="15">
        <v>1</v>
      </c>
      <c r="CZ14" s="15" t="s">
        <v>303</v>
      </c>
      <c r="DA14" s="15">
        <v>1</v>
      </c>
      <c r="DB14" s="15" t="s">
        <v>304</v>
      </c>
      <c r="DC14" s="15">
        <v>2</v>
      </c>
      <c r="DD14" s="12" t="str">
        <f>IF(DC14=1,"",IF(DC14=2,"NA",""))</f>
        <v>NA</v>
      </c>
      <c r="DE14" s="12" t="str">
        <f>IF(DC14=1,"",IF(DC14=2,"NA",""))</f>
        <v>NA</v>
      </c>
      <c r="DF14" s="15">
        <v>1</v>
      </c>
      <c r="DG14" s="12" t="s">
        <v>305</v>
      </c>
      <c r="DH14" s="15">
        <v>1</v>
      </c>
      <c r="DI14" s="15">
        <v>2</v>
      </c>
      <c r="DJ14" s="15">
        <v>1</v>
      </c>
      <c r="DK14" s="15">
        <v>2</v>
      </c>
      <c r="DL14" s="15">
        <v>1</v>
      </c>
      <c r="DM14" s="15">
        <v>2</v>
      </c>
      <c r="DN14" s="15">
        <v>1</v>
      </c>
      <c r="DO14" s="15">
        <v>2</v>
      </c>
      <c r="DP14" s="15">
        <v>1</v>
      </c>
      <c r="DQ14" s="12" t="s">
        <v>306</v>
      </c>
      <c r="DR14" s="15"/>
    </row>
    <row r="15" spans="1:122" ht="30" x14ac:dyDescent="0.25">
      <c r="A15" s="11" t="s">
        <v>1041</v>
      </c>
      <c r="B15" s="10" t="s">
        <v>1042</v>
      </c>
      <c r="C15" s="70">
        <v>44306</v>
      </c>
      <c r="D15" s="70">
        <v>44616</v>
      </c>
      <c r="E15" s="55" t="s">
        <v>1137</v>
      </c>
      <c r="F15" s="15">
        <v>1</v>
      </c>
      <c r="G15" s="15">
        <v>1</v>
      </c>
      <c r="H15" s="70"/>
      <c r="I15" s="70"/>
      <c r="J15" s="55"/>
      <c r="K15" s="15"/>
      <c r="L15" s="15"/>
      <c r="M15" s="70">
        <v>42648</v>
      </c>
      <c r="N15" s="70">
        <v>42648</v>
      </c>
      <c r="O15" s="55"/>
      <c r="P15" s="15">
        <v>1</v>
      </c>
      <c r="Q15" s="15">
        <v>2</v>
      </c>
      <c r="R15" s="70">
        <v>44594</v>
      </c>
      <c r="S15" s="70">
        <v>44594</v>
      </c>
      <c r="T15" s="55"/>
      <c r="U15" s="15">
        <v>1</v>
      </c>
      <c r="V15" s="15">
        <v>2</v>
      </c>
      <c r="W15" s="70"/>
      <c r="X15" s="70"/>
      <c r="Y15" s="55"/>
      <c r="Z15" s="15"/>
      <c r="AA15" s="15"/>
      <c r="AB15" s="70"/>
      <c r="AC15" s="70"/>
      <c r="AD15" s="55"/>
      <c r="AE15" s="15"/>
      <c r="AF15" s="15"/>
      <c r="AG15" s="70"/>
      <c r="AH15" s="70"/>
      <c r="AI15" s="55"/>
      <c r="AJ15" s="15"/>
      <c r="AK15" s="15"/>
      <c r="AL15" s="74"/>
      <c r="AM15" s="74"/>
      <c r="AN15" s="55"/>
      <c r="AO15" s="15"/>
      <c r="AP15" s="15"/>
      <c r="AQ15" s="74"/>
      <c r="AR15" s="74"/>
      <c r="AS15" s="55"/>
      <c r="AT15" s="15"/>
      <c r="AU15" s="15"/>
      <c r="AV15" s="70"/>
      <c r="AW15" s="70"/>
      <c r="AX15" s="55"/>
      <c r="AY15" s="15"/>
      <c r="AZ15" s="15"/>
      <c r="BA15" s="74">
        <v>43553</v>
      </c>
      <c r="BB15" s="74">
        <v>43553</v>
      </c>
      <c r="BC15" s="12"/>
      <c r="BD15" s="15">
        <v>2</v>
      </c>
      <c r="BE15" s="15">
        <v>1</v>
      </c>
      <c r="BF15" s="74">
        <v>44130</v>
      </c>
      <c r="BG15" s="74">
        <v>44130</v>
      </c>
      <c r="BH15" s="55"/>
      <c r="BI15" s="15">
        <v>1</v>
      </c>
      <c r="BJ15" s="15">
        <v>1</v>
      </c>
      <c r="BK15" s="70"/>
      <c r="BL15" s="70"/>
      <c r="BM15" s="55"/>
      <c r="BN15" s="15"/>
      <c r="BO15" s="15"/>
      <c r="BP15" s="74"/>
      <c r="BQ15" s="74"/>
      <c r="BR15" s="12"/>
      <c r="BS15" s="15"/>
      <c r="BT15" s="15"/>
      <c r="BU15" s="15">
        <v>2</v>
      </c>
      <c r="BV15" s="15">
        <v>2</v>
      </c>
      <c r="BW15" s="15">
        <v>2</v>
      </c>
      <c r="BX15" s="15">
        <v>2</v>
      </c>
      <c r="BY15" s="15">
        <v>2</v>
      </c>
      <c r="BZ15" s="15">
        <v>2</v>
      </c>
      <c r="CA15" s="15">
        <v>2</v>
      </c>
      <c r="CB15" s="15">
        <v>1</v>
      </c>
      <c r="CC15" s="15">
        <v>2</v>
      </c>
      <c r="CD15" s="15">
        <v>2</v>
      </c>
      <c r="CE15" s="15">
        <v>2</v>
      </c>
      <c r="CF15" s="15">
        <v>4</v>
      </c>
      <c r="CG15" s="15">
        <v>3</v>
      </c>
      <c r="CH15" s="15">
        <v>3</v>
      </c>
      <c r="CI15" s="15">
        <v>3</v>
      </c>
      <c r="CJ15" s="15">
        <v>4</v>
      </c>
      <c r="CK15" s="15" t="s">
        <v>374</v>
      </c>
      <c r="CL15" s="15">
        <v>1</v>
      </c>
      <c r="CM15" s="15">
        <v>1</v>
      </c>
      <c r="CN15" s="15">
        <v>3</v>
      </c>
      <c r="CO15" s="15">
        <v>4</v>
      </c>
      <c r="CP15" s="15">
        <v>4</v>
      </c>
      <c r="CQ15" s="15">
        <v>1</v>
      </c>
      <c r="CR15" s="15">
        <v>4</v>
      </c>
      <c r="CS15" s="15">
        <v>3</v>
      </c>
      <c r="CT15" s="15">
        <v>3</v>
      </c>
      <c r="CU15" s="12" t="s">
        <v>1129</v>
      </c>
      <c r="CV15" s="15" t="s">
        <v>15</v>
      </c>
      <c r="CW15" s="12" t="s">
        <v>1130</v>
      </c>
      <c r="CX15" s="55"/>
      <c r="CY15" s="15">
        <v>2</v>
      </c>
      <c r="CZ15" s="15" t="s">
        <v>374</v>
      </c>
      <c r="DA15" s="15">
        <v>2</v>
      </c>
      <c r="DB15" s="15" t="s">
        <v>374</v>
      </c>
      <c r="DC15" s="15">
        <v>2</v>
      </c>
      <c r="DD15" s="12" t="s">
        <v>374</v>
      </c>
      <c r="DE15" s="12" t="s">
        <v>374</v>
      </c>
      <c r="DF15" s="15">
        <v>2</v>
      </c>
      <c r="DG15" s="12" t="s">
        <v>374</v>
      </c>
      <c r="DH15" s="15">
        <v>2</v>
      </c>
      <c r="DI15" s="15">
        <v>2</v>
      </c>
      <c r="DJ15" s="15">
        <v>2</v>
      </c>
      <c r="DK15" s="15">
        <v>2</v>
      </c>
      <c r="DL15" s="15">
        <v>1</v>
      </c>
      <c r="DM15" s="15">
        <v>2</v>
      </c>
      <c r="DN15" s="15">
        <v>1</v>
      </c>
      <c r="DO15" s="15">
        <v>1</v>
      </c>
      <c r="DP15" s="15">
        <v>2</v>
      </c>
      <c r="DQ15" s="55" t="s">
        <v>374</v>
      </c>
      <c r="DR15" s="15"/>
    </row>
    <row r="16" spans="1:122" x14ac:dyDescent="0.25">
      <c r="A16" s="11" t="s">
        <v>1</v>
      </c>
      <c r="B16" s="10" t="s">
        <v>2</v>
      </c>
      <c r="C16" s="70">
        <v>44607</v>
      </c>
      <c r="D16" s="70">
        <v>44607</v>
      </c>
      <c r="E16" s="55" t="s">
        <v>142</v>
      </c>
      <c r="F16" s="15">
        <v>1</v>
      </c>
      <c r="G16" s="15">
        <v>1</v>
      </c>
      <c r="H16" s="70">
        <v>41044</v>
      </c>
      <c r="I16" s="70">
        <v>41044</v>
      </c>
      <c r="J16" s="55" t="s">
        <v>362</v>
      </c>
      <c r="K16" s="15">
        <v>1</v>
      </c>
      <c r="L16" s="15">
        <v>1</v>
      </c>
      <c r="M16" s="70">
        <v>43852</v>
      </c>
      <c r="N16" s="70">
        <v>43852</v>
      </c>
      <c r="O16" s="55" t="s">
        <v>142</v>
      </c>
      <c r="P16" s="15">
        <v>1</v>
      </c>
      <c r="Q16" s="15">
        <v>1</v>
      </c>
      <c r="R16" s="70">
        <v>44540</v>
      </c>
      <c r="S16" s="70">
        <v>44540</v>
      </c>
      <c r="T16" s="55" t="s">
        <v>142</v>
      </c>
      <c r="U16" s="15">
        <v>1</v>
      </c>
      <c r="V16" s="15">
        <v>1</v>
      </c>
      <c r="W16" s="70">
        <v>42880</v>
      </c>
      <c r="X16" s="70">
        <v>42880</v>
      </c>
      <c r="Y16" s="55" t="s">
        <v>142</v>
      </c>
      <c r="Z16" s="15">
        <v>1</v>
      </c>
      <c r="AA16" s="15">
        <v>1</v>
      </c>
      <c r="AB16" s="70">
        <v>44755</v>
      </c>
      <c r="AC16" s="70">
        <v>44755</v>
      </c>
      <c r="AD16" s="55" t="s">
        <v>142</v>
      </c>
      <c r="AE16" s="15">
        <v>1</v>
      </c>
      <c r="AF16" s="15">
        <v>1</v>
      </c>
      <c r="AG16" s="70">
        <v>42306</v>
      </c>
      <c r="AH16" s="70">
        <v>42306</v>
      </c>
      <c r="AI16" s="55" t="s">
        <v>142</v>
      </c>
      <c r="AJ16" s="15">
        <v>1</v>
      </c>
      <c r="AK16" s="15">
        <v>1</v>
      </c>
      <c r="AL16" s="74"/>
      <c r="AM16" s="74"/>
      <c r="AN16" s="55"/>
      <c r="AO16" s="15"/>
      <c r="AP16" s="15"/>
      <c r="AQ16" s="74">
        <v>42880</v>
      </c>
      <c r="AR16" s="74">
        <v>42880</v>
      </c>
      <c r="AS16" s="55" t="s">
        <v>142</v>
      </c>
      <c r="AT16" s="15">
        <v>1</v>
      </c>
      <c r="AU16" s="15">
        <v>1</v>
      </c>
      <c r="AV16" s="70">
        <v>43852</v>
      </c>
      <c r="AW16" s="70">
        <v>43852</v>
      </c>
      <c r="AX16" s="55" t="s">
        <v>142</v>
      </c>
      <c r="AY16" s="15">
        <v>1</v>
      </c>
      <c r="AZ16" s="15">
        <v>1</v>
      </c>
      <c r="BA16" s="74">
        <v>42628</v>
      </c>
      <c r="BB16" s="74">
        <v>42628</v>
      </c>
      <c r="BC16" s="12" t="s">
        <v>142</v>
      </c>
      <c r="BD16" s="15">
        <v>1</v>
      </c>
      <c r="BE16" s="15">
        <v>1</v>
      </c>
      <c r="BF16" s="74"/>
      <c r="BG16" s="74"/>
      <c r="BH16" s="55"/>
      <c r="BI16" s="15"/>
      <c r="BJ16" s="15"/>
      <c r="BK16" s="70"/>
      <c r="BL16" s="70"/>
      <c r="BM16" s="55"/>
      <c r="BN16" s="15"/>
      <c r="BO16" s="15"/>
      <c r="BP16" s="74">
        <v>44551</v>
      </c>
      <c r="BQ16" s="74">
        <v>44551</v>
      </c>
      <c r="BR16" s="12" t="s">
        <v>142</v>
      </c>
      <c r="BS16" s="15">
        <v>1</v>
      </c>
      <c r="BT16" s="15">
        <v>1</v>
      </c>
      <c r="BU16" s="15">
        <v>1</v>
      </c>
      <c r="BV16" s="15">
        <v>1</v>
      </c>
      <c r="BW16" s="15">
        <v>1</v>
      </c>
      <c r="BX16" s="15">
        <v>1</v>
      </c>
      <c r="BY16" s="15">
        <v>1</v>
      </c>
      <c r="BZ16" s="15">
        <v>1</v>
      </c>
      <c r="CA16" s="15">
        <v>1</v>
      </c>
      <c r="CB16" s="15">
        <v>1</v>
      </c>
      <c r="CC16" s="15">
        <v>1</v>
      </c>
      <c r="CD16" s="15">
        <v>1</v>
      </c>
      <c r="CE16" s="15">
        <v>1</v>
      </c>
      <c r="CF16" s="15">
        <v>2</v>
      </c>
      <c r="CG16" s="15">
        <v>1</v>
      </c>
      <c r="CH16" s="15">
        <v>2</v>
      </c>
      <c r="CI16" s="15">
        <v>2</v>
      </c>
      <c r="CJ16" s="15">
        <v>4</v>
      </c>
      <c r="CK16" s="15" t="str">
        <f>IF(CJ16=4,"NA","")</f>
        <v>NA</v>
      </c>
      <c r="CL16" s="15">
        <v>1</v>
      </c>
      <c r="CM16" s="15">
        <v>1</v>
      </c>
      <c r="CN16" s="15">
        <v>1</v>
      </c>
      <c r="CO16" s="15">
        <v>1</v>
      </c>
      <c r="CP16" s="15">
        <v>2</v>
      </c>
      <c r="CQ16" s="15">
        <v>2</v>
      </c>
      <c r="CR16" s="15">
        <v>3</v>
      </c>
      <c r="CS16" s="15">
        <v>3</v>
      </c>
      <c r="CT16" s="15">
        <v>4</v>
      </c>
      <c r="CU16" s="55" t="str">
        <f>IF(CT16=4,"NA","")</f>
        <v>NA</v>
      </c>
      <c r="CV16" s="15" t="s">
        <v>15</v>
      </c>
      <c r="CW16" s="12" t="s">
        <v>363</v>
      </c>
      <c r="CX16" s="55"/>
      <c r="CY16" s="15">
        <v>2</v>
      </c>
      <c r="CZ16" s="15" t="str">
        <f>IF(CY16=1,"",IF(CY16=2,"NA",""))</f>
        <v>NA</v>
      </c>
      <c r="DA16" s="15">
        <v>2</v>
      </c>
      <c r="DB16" s="15" t="str">
        <f>IF(DA16=1,"",IF(DA16=2,"NA",""))</f>
        <v>NA</v>
      </c>
      <c r="DC16" s="15">
        <v>2</v>
      </c>
      <c r="DD16" s="12" t="str">
        <f>IF(DC16=1,"",IF(DC16=2,"NA",""))</f>
        <v>NA</v>
      </c>
      <c r="DE16" s="12" t="str">
        <f>IF(DC16=1,"",IF(DC16=2,"NA",""))</f>
        <v>NA</v>
      </c>
      <c r="DF16" s="15">
        <v>2</v>
      </c>
      <c r="DG16" s="12" t="str">
        <f>IF(DF16=1,"",IF(DF16=2,"NA",""))</f>
        <v>NA</v>
      </c>
      <c r="DH16" s="15">
        <v>1</v>
      </c>
      <c r="DI16" s="15">
        <v>1</v>
      </c>
      <c r="DJ16" s="15">
        <v>1</v>
      </c>
      <c r="DK16" s="15">
        <v>1</v>
      </c>
      <c r="DL16" s="15">
        <v>1</v>
      </c>
      <c r="DM16" s="15">
        <v>1</v>
      </c>
      <c r="DN16" s="15">
        <v>1</v>
      </c>
      <c r="DO16" s="15">
        <v>1</v>
      </c>
      <c r="DP16" s="15">
        <v>1</v>
      </c>
      <c r="DQ16" s="12" t="s">
        <v>365</v>
      </c>
      <c r="DR16" s="15"/>
    </row>
    <row r="17" spans="1:122" ht="30" x14ac:dyDescent="0.25">
      <c r="A17" s="11" t="s">
        <v>631</v>
      </c>
      <c r="B17" s="10" t="s">
        <v>632</v>
      </c>
      <c r="C17" s="70">
        <v>44609</v>
      </c>
      <c r="D17" s="70">
        <v>44609</v>
      </c>
      <c r="E17" s="55" t="s">
        <v>144</v>
      </c>
      <c r="F17" s="15">
        <v>1</v>
      </c>
      <c r="G17" s="15">
        <v>1</v>
      </c>
      <c r="H17" s="70"/>
      <c r="I17" s="70"/>
      <c r="J17" s="55"/>
      <c r="K17" s="15"/>
      <c r="L17" s="15"/>
      <c r="M17" s="70"/>
      <c r="N17" s="70"/>
      <c r="O17" s="55"/>
      <c r="P17" s="15"/>
      <c r="Q17" s="15"/>
      <c r="R17" s="70"/>
      <c r="S17" s="70"/>
      <c r="T17" s="55"/>
      <c r="U17" s="15"/>
      <c r="V17" s="15"/>
      <c r="W17" s="70"/>
      <c r="X17" s="70"/>
      <c r="Y17" s="55"/>
      <c r="Z17" s="15"/>
      <c r="AA17" s="15"/>
      <c r="AB17" s="70"/>
      <c r="AC17" s="70"/>
      <c r="AD17" s="55"/>
      <c r="AE17" s="15"/>
      <c r="AF17" s="15"/>
      <c r="AG17" s="70"/>
      <c r="AH17" s="70"/>
      <c r="AI17" s="55"/>
      <c r="AJ17" s="15"/>
      <c r="AK17" s="15"/>
      <c r="AL17" s="74"/>
      <c r="AM17" s="74"/>
      <c r="AN17" s="55"/>
      <c r="AO17" s="15"/>
      <c r="AP17" s="15"/>
      <c r="AQ17" s="74"/>
      <c r="AR17" s="74"/>
      <c r="AS17" s="55"/>
      <c r="AT17" s="15"/>
      <c r="AU17" s="15"/>
      <c r="AV17" s="70"/>
      <c r="AW17" s="70"/>
      <c r="AX17" s="55"/>
      <c r="AY17" s="15"/>
      <c r="AZ17" s="15"/>
      <c r="BA17" s="74"/>
      <c r="BB17" s="74"/>
      <c r="BC17" s="12"/>
      <c r="BD17" s="15"/>
      <c r="BE17" s="15"/>
      <c r="BF17" s="74"/>
      <c r="BG17" s="74"/>
      <c r="BH17" s="55"/>
      <c r="BI17" s="15"/>
      <c r="BJ17" s="15"/>
      <c r="BK17" s="70"/>
      <c r="BL17" s="70"/>
      <c r="BM17" s="55"/>
      <c r="BN17" s="15"/>
      <c r="BO17" s="15"/>
      <c r="BP17" s="74"/>
      <c r="BQ17" s="74"/>
      <c r="BR17" s="12"/>
      <c r="BS17" s="15"/>
      <c r="BT17" s="15"/>
      <c r="BU17" s="9">
        <v>2</v>
      </c>
      <c r="BV17" s="9">
        <v>2</v>
      </c>
      <c r="BW17" s="9">
        <v>2</v>
      </c>
      <c r="BX17" s="9">
        <v>2</v>
      </c>
      <c r="BY17" s="9">
        <v>2</v>
      </c>
      <c r="BZ17" s="9">
        <v>2</v>
      </c>
      <c r="CA17" s="9">
        <v>2</v>
      </c>
      <c r="CB17" s="9">
        <v>1</v>
      </c>
      <c r="CC17" s="9">
        <v>1</v>
      </c>
      <c r="CD17" s="9">
        <v>1</v>
      </c>
      <c r="CE17" s="9">
        <v>1</v>
      </c>
      <c r="CF17" s="9">
        <v>4</v>
      </c>
      <c r="CG17" s="9">
        <v>3</v>
      </c>
      <c r="CH17" s="9">
        <v>4</v>
      </c>
      <c r="CI17" s="9">
        <v>4</v>
      </c>
      <c r="CJ17" s="9">
        <v>1</v>
      </c>
      <c r="CK17" s="12" t="s">
        <v>781</v>
      </c>
      <c r="CL17" s="9">
        <v>1</v>
      </c>
      <c r="CM17" s="9">
        <v>1</v>
      </c>
      <c r="CN17" s="9">
        <v>1</v>
      </c>
      <c r="CO17" s="9">
        <v>4</v>
      </c>
      <c r="CP17" s="9">
        <v>3</v>
      </c>
      <c r="CQ17" s="9">
        <v>1</v>
      </c>
      <c r="CR17" s="9">
        <v>3</v>
      </c>
      <c r="CS17" s="9">
        <v>4</v>
      </c>
      <c r="CT17" s="9">
        <v>4</v>
      </c>
      <c r="CU17" s="12" t="s">
        <v>374</v>
      </c>
      <c r="CV17" s="9" t="s">
        <v>14</v>
      </c>
      <c r="CW17" s="12" t="s">
        <v>374</v>
      </c>
      <c r="CX17" s="12" t="s">
        <v>782</v>
      </c>
      <c r="CY17" s="9">
        <v>2</v>
      </c>
      <c r="CZ17" s="9" t="s">
        <v>374</v>
      </c>
      <c r="DA17" s="9">
        <v>2</v>
      </c>
      <c r="DB17" s="9" t="s">
        <v>374</v>
      </c>
      <c r="DC17" s="9">
        <v>2</v>
      </c>
      <c r="DD17" s="12" t="s">
        <v>374</v>
      </c>
      <c r="DE17" s="12" t="s">
        <v>374</v>
      </c>
      <c r="DF17" s="9">
        <v>2</v>
      </c>
      <c r="DG17" s="12" t="s">
        <v>374</v>
      </c>
      <c r="DH17" s="9">
        <v>1</v>
      </c>
      <c r="DI17" s="9">
        <v>2</v>
      </c>
      <c r="DJ17" s="9">
        <v>1</v>
      </c>
      <c r="DK17" s="9">
        <v>2</v>
      </c>
      <c r="DL17" s="9">
        <v>1</v>
      </c>
      <c r="DM17" s="9">
        <v>2</v>
      </c>
      <c r="DN17" s="9">
        <v>1</v>
      </c>
      <c r="DO17" s="9">
        <v>2</v>
      </c>
      <c r="DP17" s="9">
        <v>1</v>
      </c>
      <c r="DQ17" s="12" t="s">
        <v>783</v>
      </c>
      <c r="DR17" s="9"/>
    </row>
    <row r="18" spans="1:122" ht="30" x14ac:dyDescent="0.25">
      <c r="A18" s="11" t="s">
        <v>3</v>
      </c>
      <c r="B18" s="10" t="s">
        <v>4</v>
      </c>
      <c r="C18" s="70">
        <v>44449</v>
      </c>
      <c r="D18" s="70">
        <v>44449</v>
      </c>
      <c r="E18" s="55" t="s">
        <v>141</v>
      </c>
      <c r="F18" s="15">
        <v>1</v>
      </c>
      <c r="G18" s="15">
        <v>1</v>
      </c>
      <c r="H18" s="70"/>
      <c r="I18" s="70"/>
      <c r="J18" s="55"/>
      <c r="K18" s="15"/>
      <c r="L18" s="15"/>
      <c r="M18" s="70"/>
      <c r="N18" s="70"/>
      <c r="O18" s="55"/>
      <c r="P18" s="15"/>
      <c r="Q18" s="15"/>
      <c r="R18" s="70">
        <v>40389</v>
      </c>
      <c r="S18" s="70">
        <v>40389</v>
      </c>
      <c r="T18" s="55" t="s">
        <v>142</v>
      </c>
      <c r="U18" s="15">
        <v>1</v>
      </c>
      <c r="V18" s="15">
        <v>1</v>
      </c>
      <c r="W18" s="70"/>
      <c r="X18" s="70"/>
      <c r="Y18" s="55"/>
      <c r="Z18" s="15"/>
      <c r="AA18" s="15"/>
      <c r="AB18" s="70">
        <v>41311</v>
      </c>
      <c r="AC18" s="70">
        <v>41311</v>
      </c>
      <c r="AD18" s="55" t="s">
        <v>142</v>
      </c>
      <c r="AE18" s="15">
        <v>1</v>
      </c>
      <c r="AF18" s="15">
        <v>1</v>
      </c>
      <c r="AG18" s="70"/>
      <c r="AH18" s="70"/>
      <c r="AI18" s="55"/>
      <c r="AJ18" s="15"/>
      <c r="AK18" s="15"/>
      <c r="AL18" s="74"/>
      <c r="AM18" s="74"/>
      <c r="AN18" s="55"/>
      <c r="AO18" s="15"/>
      <c r="AP18" s="15"/>
      <c r="AQ18" s="74"/>
      <c r="AR18" s="74"/>
      <c r="AS18" s="55"/>
      <c r="AT18" s="15"/>
      <c r="AU18" s="15"/>
      <c r="AV18" s="70"/>
      <c r="AW18" s="70"/>
      <c r="AX18" s="55"/>
      <c r="AY18" s="15"/>
      <c r="AZ18" s="15"/>
      <c r="BA18" s="74">
        <v>43860</v>
      </c>
      <c r="BB18" s="74">
        <v>43860</v>
      </c>
      <c r="BC18" s="12" t="s">
        <v>142</v>
      </c>
      <c r="BD18" s="15">
        <v>1</v>
      </c>
      <c r="BE18" s="15">
        <v>2</v>
      </c>
      <c r="BF18" s="74">
        <v>44742</v>
      </c>
      <c r="BG18" s="74">
        <v>44742</v>
      </c>
      <c r="BH18" s="55" t="s">
        <v>142</v>
      </c>
      <c r="BI18" s="15">
        <v>1</v>
      </c>
      <c r="BJ18" s="15">
        <v>1</v>
      </c>
      <c r="BK18" s="70"/>
      <c r="BL18" s="70"/>
      <c r="BM18" s="55"/>
      <c r="BN18" s="15"/>
      <c r="BO18" s="15"/>
      <c r="BP18" s="74"/>
      <c r="BQ18" s="74"/>
      <c r="BR18" s="12"/>
      <c r="BS18" s="15"/>
      <c r="BT18" s="15"/>
      <c r="BU18" s="15">
        <v>1</v>
      </c>
      <c r="BV18" s="15">
        <v>1</v>
      </c>
      <c r="BW18" s="15">
        <v>1</v>
      </c>
      <c r="BX18" s="15">
        <v>1</v>
      </c>
      <c r="BY18" s="15">
        <v>1</v>
      </c>
      <c r="BZ18" s="15">
        <v>1</v>
      </c>
      <c r="CA18" s="15">
        <v>1</v>
      </c>
      <c r="CB18" s="15">
        <v>1</v>
      </c>
      <c r="CC18" s="15">
        <v>1</v>
      </c>
      <c r="CD18" s="15">
        <v>1</v>
      </c>
      <c r="CE18" s="15">
        <v>1</v>
      </c>
      <c r="CF18" s="15">
        <v>1</v>
      </c>
      <c r="CG18" s="15">
        <v>1</v>
      </c>
      <c r="CH18" s="15">
        <v>1</v>
      </c>
      <c r="CI18" s="15">
        <v>1</v>
      </c>
      <c r="CJ18" s="15">
        <v>4</v>
      </c>
      <c r="CK18" s="15" t="str">
        <f>IF(CJ18=4,"NA","")</f>
        <v>NA</v>
      </c>
      <c r="CL18" s="15">
        <v>1</v>
      </c>
      <c r="CM18" s="15">
        <v>1</v>
      </c>
      <c r="CN18" s="15">
        <v>1</v>
      </c>
      <c r="CO18" s="15">
        <v>2</v>
      </c>
      <c r="CP18" s="15">
        <v>4</v>
      </c>
      <c r="CQ18" s="15">
        <v>1</v>
      </c>
      <c r="CR18" s="15">
        <v>4</v>
      </c>
      <c r="CS18" s="15">
        <v>4</v>
      </c>
      <c r="CT18" s="15">
        <v>4</v>
      </c>
      <c r="CU18" s="55" t="str">
        <f>IF(CT18=4,"NA","")</f>
        <v>NA</v>
      </c>
      <c r="CV18" s="15" t="s">
        <v>14</v>
      </c>
      <c r="CW18" s="55" t="str">
        <f>IF(CV18="e","","NA")</f>
        <v>NA</v>
      </c>
      <c r="CX18" s="12" t="s">
        <v>143</v>
      </c>
      <c r="CY18" s="15">
        <v>1</v>
      </c>
      <c r="CZ18" s="15" t="s">
        <v>144</v>
      </c>
      <c r="DA18" s="15">
        <v>1</v>
      </c>
      <c r="DB18" s="15" t="s">
        <v>144</v>
      </c>
      <c r="DC18" s="15">
        <v>2</v>
      </c>
      <c r="DD18" s="12" t="str">
        <f>IF(DC18=1,"",IF(DC18=2,"NA",""))</f>
        <v>NA</v>
      </c>
      <c r="DE18" s="12" t="str">
        <f>IF(DC18=1,"",IF(DC18=2,"NA",""))</f>
        <v>NA</v>
      </c>
      <c r="DF18" s="15">
        <v>1</v>
      </c>
      <c r="DG18" s="12" t="s">
        <v>145</v>
      </c>
      <c r="DH18" s="15">
        <v>1</v>
      </c>
      <c r="DI18" s="15">
        <v>1</v>
      </c>
      <c r="DJ18" s="15">
        <v>1</v>
      </c>
      <c r="DK18" s="15">
        <v>1</v>
      </c>
      <c r="DL18" s="15">
        <v>1</v>
      </c>
      <c r="DM18" s="15">
        <v>1</v>
      </c>
      <c r="DN18" s="15">
        <v>1</v>
      </c>
      <c r="DO18" s="15">
        <v>1</v>
      </c>
      <c r="DP18" s="15">
        <v>1</v>
      </c>
      <c r="DQ18" s="12" t="s">
        <v>146</v>
      </c>
      <c r="DR18" s="15"/>
    </row>
    <row r="19" spans="1:122" ht="45" x14ac:dyDescent="0.25">
      <c r="A19" s="11" t="s">
        <v>634</v>
      </c>
      <c r="B19" s="10" t="s">
        <v>635</v>
      </c>
      <c r="C19" s="70"/>
      <c r="D19" s="70"/>
      <c r="E19" s="55"/>
      <c r="F19" s="15"/>
      <c r="G19" s="15"/>
      <c r="H19" s="70"/>
      <c r="I19" s="70"/>
      <c r="J19" s="55"/>
      <c r="K19" s="15"/>
      <c r="L19" s="15"/>
      <c r="M19" s="70"/>
      <c r="N19" s="70"/>
      <c r="O19" s="55"/>
      <c r="P19" s="15"/>
      <c r="Q19" s="15"/>
      <c r="R19" s="70"/>
      <c r="S19" s="70"/>
      <c r="T19" s="55"/>
      <c r="U19" s="15"/>
      <c r="V19" s="15"/>
      <c r="W19" s="70"/>
      <c r="X19" s="70"/>
      <c r="Y19" s="55"/>
      <c r="Z19" s="15"/>
      <c r="AA19" s="15"/>
      <c r="AB19" s="70"/>
      <c r="AC19" s="70"/>
      <c r="AD19" s="55"/>
      <c r="AE19" s="15"/>
      <c r="AF19" s="15"/>
      <c r="AG19" s="70"/>
      <c r="AH19" s="70"/>
      <c r="AI19" s="55"/>
      <c r="AJ19" s="15"/>
      <c r="AK19" s="15"/>
      <c r="AL19" s="74"/>
      <c r="AM19" s="74"/>
      <c r="AN19" s="55"/>
      <c r="AO19" s="15"/>
      <c r="AP19" s="15"/>
      <c r="AQ19" s="74"/>
      <c r="AR19" s="74"/>
      <c r="AS19" s="55"/>
      <c r="AT19" s="15"/>
      <c r="AU19" s="15"/>
      <c r="AV19" s="70"/>
      <c r="AW19" s="70"/>
      <c r="AX19" s="55"/>
      <c r="AY19" s="15"/>
      <c r="AZ19" s="15"/>
      <c r="BA19" s="74"/>
      <c r="BB19" s="74"/>
      <c r="BC19" s="12"/>
      <c r="BD19" s="15"/>
      <c r="BE19" s="15"/>
      <c r="BF19" s="74"/>
      <c r="BG19" s="74"/>
      <c r="BH19" s="55"/>
      <c r="BI19" s="15"/>
      <c r="BJ19" s="15"/>
      <c r="BK19" s="70"/>
      <c r="BL19" s="70"/>
      <c r="BM19" s="55"/>
      <c r="BN19" s="15"/>
      <c r="BO19" s="15"/>
      <c r="BP19" s="74"/>
      <c r="BQ19" s="74"/>
      <c r="BR19" s="12"/>
      <c r="BS19" s="15"/>
      <c r="BT19" s="15"/>
      <c r="BU19" s="9">
        <v>2</v>
      </c>
      <c r="BV19" s="9">
        <v>2</v>
      </c>
      <c r="BW19" s="9">
        <v>2</v>
      </c>
      <c r="BX19" s="9">
        <v>2</v>
      </c>
      <c r="BY19" s="9">
        <v>2</v>
      </c>
      <c r="BZ19" s="9">
        <v>1</v>
      </c>
      <c r="CA19" s="9">
        <v>2</v>
      </c>
      <c r="CB19" s="9">
        <v>1</v>
      </c>
      <c r="CC19" s="9">
        <v>1</v>
      </c>
      <c r="CD19" s="9">
        <v>1</v>
      </c>
      <c r="CE19" s="9">
        <v>2</v>
      </c>
      <c r="CF19" s="9">
        <v>4</v>
      </c>
      <c r="CG19" s="9">
        <v>2</v>
      </c>
      <c r="CH19" s="9">
        <v>3</v>
      </c>
      <c r="CI19" s="9">
        <v>2</v>
      </c>
      <c r="CJ19" s="9">
        <v>4</v>
      </c>
      <c r="CK19" s="9" t="s">
        <v>374</v>
      </c>
      <c r="CL19" s="9">
        <v>2</v>
      </c>
      <c r="CM19" s="9">
        <v>1</v>
      </c>
      <c r="CN19" s="9">
        <v>1</v>
      </c>
      <c r="CO19" s="9">
        <v>1</v>
      </c>
      <c r="CP19" s="9">
        <v>1</v>
      </c>
      <c r="CQ19" s="9">
        <v>1</v>
      </c>
      <c r="CR19" s="9">
        <v>4</v>
      </c>
      <c r="CS19" s="9">
        <v>2</v>
      </c>
      <c r="CT19" s="9">
        <v>4</v>
      </c>
      <c r="CU19" s="12" t="s">
        <v>374</v>
      </c>
      <c r="CV19" s="9" t="s">
        <v>14</v>
      </c>
      <c r="CW19" s="12" t="s">
        <v>374</v>
      </c>
      <c r="CX19" s="12" t="s">
        <v>784</v>
      </c>
      <c r="CY19" s="9">
        <v>2</v>
      </c>
      <c r="CZ19" s="9" t="s">
        <v>374</v>
      </c>
      <c r="DA19" s="9">
        <v>2</v>
      </c>
      <c r="DB19" s="9" t="s">
        <v>374</v>
      </c>
      <c r="DC19" s="9">
        <v>2</v>
      </c>
      <c r="DD19" s="12" t="s">
        <v>374</v>
      </c>
      <c r="DE19" s="12" t="s">
        <v>374</v>
      </c>
      <c r="DF19" s="9">
        <v>1</v>
      </c>
      <c r="DG19" s="12" t="s">
        <v>785</v>
      </c>
      <c r="DH19" s="9">
        <v>1</v>
      </c>
      <c r="DI19" s="9">
        <v>1</v>
      </c>
      <c r="DJ19" s="9">
        <v>1</v>
      </c>
      <c r="DK19" s="9">
        <v>1</v>
      </c>
      <c r="DL19" s="9">
        <v>1</v>
      </c>
      <c r="DM19" s="9">
        <v>1</v>
      </c>
      <c r="DN19" s="9">
        <v>1</v>
      </c>
      <c r="DO19" s="9">
        <v>1</v>
      </c>
      <c r="DP19" s="9">
        <v>1</v>
      </c>
      <c r="DQ19" s="12" t="s">
        <v>786</v>
      </c>
      <c r="DR19" s="9"/>
    </row>
    <row r="20" spans="1:122" x14ac:dyDescent="0.25">
      <c r="A20" s="11" t="s">
        <v>1190</v>
      </c>
      <c r="B20" s="10" t="s">
        <v>1176</v>
      </c>
      <c r="C20" s="70"/>
      <c r="D20" s="70"/>
      <c r="E20" s="55"/>
      <c r="F20" s="15"/>
      <c r="G20" s="15"/>
      <c r="H20" s="70"/>
      <c r="I20" s="70"/>
      <c r="J20" s="55"/>
      <c r="K20" s="15"/>
      <c r="L20" s="15"/>
      <c r="M20" s="70"/>
      <c r="N20" s="70"/>
      <c r="O20" s="55"/>
      <c r="P20" s="15"/>
      <c r="Q20" s="15"/>
      <c r="R20" s="70">
        <v>38911</v>
      </c>
      <c r="S20" s="70">
        <v>38911</v>
      </c>
      <c r="T20" s="55"/>
      <c r="U20" s="15">
        <v>2</v>
      </c>
      <c r="V20" s="15">
        <v>1</v>
      </c>
      <c r="W20" s="70"/>
      <c r="X20" s="70"/>
      <c r="Y20" s="55"/>
      <c r="Z20" s="15"/>
      <c r="AA20" s="15"/>
      <c r="AB20" s="70"/>
      <c r="AC20" s="70"/>
      <c r="AD20" s="55"/>
      <c r="AE20" s="15"/>
      <c r="AF20" s="15"/>
      <c r="AG20" s="70"/>
      <c r="AH20" s="70"/>
      <c r="AI20" s="55"/>
      <c r="AJ20" s="15"/>
      <c r="AK20" s="15"/>
      <c r="AL20" s="74"/>
      <c r="AM20" s="74"/>
      <c r="AN20" s="55"/>
      <c r="AO20" s="15"/>
      <c r="AP20" s="15"/>
      <c r="AQ20" s="74"/>
      <c r="AR20" s="74"/>
      <c r="AS20" s="55"/>
      <c r="AT20" s="15"/>
      <c r="AU20" s="15"/>
      <c r="AV20" s="70"/>
      <c r="AW20" s="70"/>
      <c r="AX20" s="55"/>
      <c r="AY20" s="15"/>
      <c r="AZ20" s="15"/>
      <c r="BA20" s="74">
        <v>40791</v>
      </c>
      <c r="BB20" s="74">
        <v>40791</v>
      </c>
      <c r="BC20" s="12"/>
      <c r="BD20" s="15">
        <v>2</v>
      </c>
      <c r="BE20" s="15">
        <v>1</v>
      </c>
      <c r="BF20" s="74"/>
      <c r="BG20" s="74"/>
      <c r="BH20" s="55"/>
      <c r="BI20" s="15"/>
      <c r="BJ20" s="15"/>
      <c r="BK20" s="70"/>
      <c r="BL20" s="70"/>
      <c r="BM20" s="55"/>
      <c r="BN20" s="15"/>
      <c r="BO20" s="15"/>
      <c r="BP20" s="74">
        <v>40105</v>
      </c>
      <c r="BQ20" s="74">
        <v>40105</v>
      </c>
      <c r="BR20" s="12"/>
      <c r="BS20" s="15">
        <v>2</v>
      </c>
      <c r="BT20" s="15">
        <v>1</v>
      </c>
      <c r="BU20" s="15">
        <v>2</v>
      </c>
      <c r="BV20" s="15">
        <v>1</v>
      </c>
      <c r="BW20" s="15">
        <v>1</v>
      </c>
      <c r="BX20" s="15">
        <v>2</v>
      </c>
      <c r="BY20" s="15">
        <v>2</v>
      </c>
      <c r="BZ20" s="15">
        <v>1</v>
      </c>
      <c r="CA20" s="15">
        <v>1</v>
      </c>
      <c r="CB20" s="15">
        <v>1</v>
      </c>
      <c r="CC20" s="15">
        <v>1</v>
      </c>
      <c r="CD20" s="15">
        <v>2</v>
      </c>
      <c r="CE20" s="15">
        <v>1</v>
      </c>
      <c r="CF20" s="15">
        <v>1</v>
      </c>
      <c r="CG20" s="15">
        <v>1</v>
      </c>
      <c r="CH20" s="15">
        <v>3</v>
      </c>
      <c r="CI20" s="15">
        <v>4</v>
      </c>
      <c r="CJ20" s="15">
        <v>4</v>
      </c>
      <c r="CK20" s="15" t="str">
        <f>IF(CJ20=4,"NA","")</f>
        <v>NA</v>
      </c>
      <c r="CL20" s="15">
        <v>2</v>
      </c>
      <c r="CM20" s="15">
        <v>2</v>
      </c>
      <c r="CN20" s="15">
        <v>1</v>
      </c>
      <c r="CO20" s="15">
        <v>3</v>
      </c>
      <c r="CP20" s="15">
        <v>4</v>
      </c>
      <c r="CQ20" s="15">
        <v>1</v>
      </c>
      <c r="CR20" s="15">
        <v>4</v>
      </c>
      <c r="CS20" s="15">
        <v>4</v>
      </c>
      <c r="CT20" s="15">
        <v>4</v>
      </c>
      <c r="CU20" s="55" t="str">
        <f>IF(CT20=4,"NA","")</f>
        <v>NA</v>
      </c>
      <c r="CV20" s="15" t="s">
        <v>15</v>
      </c>
      <c r="CW20" s="55" t="s">
        <v>1277</v>
      </c>
      <c r="CX20" s="55"/>
      <c r="CY20" s="15">
        <v>2</v>
      </c>
      <c r="CZ20" s="15" t="str">
        <f>IF(CY20=1,"",IF(CY20=2,"NA",""))</f>
        <v>NA</v>
      </c>
      <c r="DA20" s="15">
        <v>2</v>
      </c>
      <c r="DB20" s="15" t="str">
        <f>IF(DA20=1,"",IF(DA20=2,"NA",""))</f>
        <v>NA</v>
      </c>
      <c r="DC20" s="15">
        <v>2</v>
      </c>
      <c r="DD20" s="12" t="str">
        <f>IF(DC20=1,"",IF(DC20=2,"NA",""))</f>
        <v>NA</v>
      </c>
      <c r="DE20" s="12" t="str">
        <f>IF(DC20=1,"",IF(DC20=2,"NA",""))</f>
        <v>NA</v>
      </c>
      <c r="DF20" s="15">
        <v>2</v>
      </c>
      <c r="DG20" s="12" t="str">
        <f>IF(DF20=1,"",IF(DF20=2,"NA",""))</f>
        <v>NA</v>
      </c>
      <c r="DH20" s="15">
        <v>1</v>
      </c>
      <c r="DI20" s="15">
        <v>1</v>
      </c>
      <c r="DJ20" s="15">
        <v>1</v>
      </c>
      <c r="DK20" s="15">
        <v>1</v>
      </c>
      <c r="DL20" s="15">
        <v>1</v>
      </c>
      <c r="DM20" s="15">
        <v>1</v>
      </c>
      <c r="DN20" s="15">
        <v>2</v>
      </c>
      <c r="DO20" s="15">
        <v>2</v>
      </c>
      <c r="DP20" s="15">
        <v>2</v>
      </c>
      <c r="DQ20" s="55" t="str">
        <f>IF(DP20=1,"","NA")</f>
        <v>NA</v>
      </c>
      <c r="DR20" s="15"/>
    </row>
    <row r="21" spans="1:122" ht="60" x14ac:dyDescent="0.25">
      <c r="A21" s="11" t="s">
        <v>1167</v>
      </c>
      <c r="B21" s="10" t="s">
        <v>817</v>
      </c>
      <c r="C21" s="70"/>
      <c r="D21" s="70"/>
      <c r="E21" s="55"/>
      <c r="F21" s="15"/>
      <c r="G21" s="15"/>
      <c r="H21" s="70"/>
      <c r="I21" s="70"/>
      <c r="J21" s="55"/>
      <c r="K21" s="15"/>
      <c r="L21" s="15"/>
      <c r="M21" s="70"/>
      <c r="N21" s="70"/>
      <c r="O21" s="55"/>
      <c r="P21" s="15"/>
      <c r="Q21" s="15"/>
      <c r="R21" s="70"/>
      <c r="S21" s="70"/>
      <c r="T21" s="55"/>
      <c r="U21" s="15"/>
      <c r="V21" s="15"/>
      <c r="W21" s="70">
        <v>44890</v>
      </c>
      <c r="X21" s="70">
        <v>44890</v>
      </c>
      <c r="Y21" s="55" t="s">
        <v>987</v>
      </c>
      <c r="Z21" s="15">
        <v>1</v>
      </c>
      <c r="AA21" s="15">
        <v>1</v>
      </c>
      <c r="AB21" s="70">
        <v>44890</v>
      </c>
      <c r="AC21" s="70">
        <v>44890</v>
      </c>
      <c r="AD21" s="55" t="s">
        <v>987</v>
      </c>
      <c r="AE21" s="15">
        <v>1</v>
      </c>
      <c r="AF21" s="15">
        <v>1</v>
      </c>
      <c r="AG21" s="70"/>
      <c r="AH21" s="70"/>
      <c r="AI21" s="55"/>
      <c r="AJ21" s="15"/>
      <c r="AK21" s="15"/>
      <c r="AL21" s="74">
        <v>44665</v>
      </c>
      <c r="AM21" s="74">
        <v>44665</v>
      </c>
      <c r="AN21" s="55" t="s">
        <v>987</v>
      </c>
      <c r="AO21" s="15">
        <v>1</v>
      </c>
      <c r="AP21" s="15">
        <v>1</v>
      </c>
      <c r="AQ21" s="74"/>
      <c r="AR21" s="74"/>
      <c r="AS21" s="55"/>
      <c r="AT21" s="15"/>
      <c r="AU21" s="15"/>
      <c r="AV21" s="70"/>
      <c r="AW21" s="70"/>
      <c r="AX21" s="55"/>
      <c r="AY21" s="15"/>
      <c r="AZ21" s="15"/>
      <c r="BA21" s="74"/>
      <c r="BB21" s="74"/>
      <c r="BC21" s="12"/>
      <c r="BD21" s="15"/>
      <c r="BE21" s="15"/>
      <c r="BF21" s="74"/>
      <c r="BG21" s="74"/>
      <c r="BH21" s="55"/>
      <c r="BI21" s="15"/>
      <c r="BJ21" s="15"/>
      <c r="BK21" s="70"/>
      <c r="BL21" s="70"/>
      <c r="BM21" s="55"/>
      <c r="BN21" s="15"/>
      <c r="BO21" s="15"/>
      <c r="BP21" s="74"/>
      <c r="BQ21" s="74"/>
      <c r="BR21" s="12"/>
      <c r="BS21" s="15"/>
      <c r="BT21" s="15"/>
      <c r="BU21" s="15">
        <v>2</v>
      </c>
      <c r="BV21" s="15">
        <v>2</v>
      </c>
      <c r="BW21" s="15">
        <v>2</v>
      </c>
      <c r="BX21" s="15">
        <v>2</v>
      </c>
      <c r="BY21" s="15">
        <v>2</v>
      </c>
      <c r="BZ21" s="15">
        <v>1</v>
      </c>
      <c r="CA21" s="15">
        <v>1</v>
      </c>
      <c r="CB21" s="15">
        <v>1</v>
      </c>
      <c r="CC21" s="15">
        <v>2</v>
      </c>
      <c r="CD21" s="15">
        <v>1</v>
      </c>
      <c r="CE21" s="15">
        <v>1</v>
      </c>
      <c r="CF21" s="15">
        <v>4</v>
      </c>
      <c r="CG21" s="15">
        <v>1</v>
      </c>
      <c r="CH21" s="15">
        <v>3</v>
      </c>
      <c r="CI21" s="15">
        <v>1</v>
      </c>
      <c r="CJ21" s="15">
        <v>1</v>
      </c>
      <c r="CK21" s="12" t="s">
        <v>980</v>
      </c>
      <c r="CL21" s="15">
        <v>1</v>
      </c>
      <c r="CM21" s="15">
        <v>1</v>
      </c>
      <c r="CN21" s="15">
        <v>1</v>
      </c>
      <c r="CO21" s="15">
        <v>3</v>
      </c>
      <c r="CP21" s="15">
        <v>4</v>
      </c>
      <c r="CQ21" s="15">
        <v>4</v>
      </c>
      <c r="CR21" s="15">
        <v>4</v>
      </c>
      <c r="CS21" s="15">
        <v>4</v>
      </c>
      <c r="CT21" s="15">
        <v>4</v>
      </c>
      <c r="CU21" s="55" t="s">
        <v>374</v>
      </c>
      <c r="CV21" s="15" t="s">
        <v>12</v>
      </c>
      <c r="CW21" s="55" t="s">
        <v>374</v>
      </c>
      <c r="CX21" s="12" t="s">
        <v>981</v>
      </c>
      <c r="CY21" s="15">
        <v>2</v>
      </c>
      <c r="CZ21" s="15" t="s">
        <v>374</v>
      </c>
      <c r="DA21" s="15">
        <v>2</v>
      </c>
      <c r="DB21" s="15" t="s">
        <v>374</v>
      </c>
      <c r="DC21" s="15">
        <v>1</v>
      </c>
      <c r="DD21" s="12" t="s">
        <v>1395</v>
      </c>
      <c r="DE21" s="12" t="s">
        <v>982</v>
      </c>
      <c r="DF21" s="15">
        <v>1</v>
      </c>
      <c r="DG21" s="12" t="s">
        <v>983</v>
      </c>
      <c r="DH21" s="15">
        <v>2</v>
      </c>
      <c r="DI21" s="15">
        <v>2</v>
      </c>
      <c r="DJ21" s="15">
        <v>2</v>
      </c>
      <c r="DK21" s="15">
        <v>2</v>
      </c>
      <c r="DL21" s="15">
        <v>1</v>
      </c>
      <c r="DM21" s="15">
        <v>2</v>
      </c>
      <c r="DN21" s="15">
        <v>1</v>
      </c>
      <c r="DO21" s="15">
        <v>1</v>
      </c>
      <c r="DP21" s="15">
        <v>2</v>
      </c>
      <c r="DQ21" s="55" t="s">
        <v>374</v>
      </c>
      <c r="DR21" s="15"/>
    </row>
    <row r="22" spans="1:122" x14ac:dyDescent="0.25">
      <c r="A22" s="11" t="s">
        <v>394</v>
      </c>
      <c r="B22" s="10" t="s">
        <v>395</v>
      </c>
      <c r="C22" s="70">
        <v>44440</v>
      </c>
      <c r="D22" s="70">
        <v>44593</v>
      </c>
      <c r="E22" s="55" t="s">
        <v>583</v>
      </c>
      <c r="F22" s="15">
        <v>2</v>
      </c>
      <c r="G22" s="15">
        <v>1</v>
      </c>
      <c r="H22" s="70">
        <v>42066</v>
      </c>
      <c r="I22" s="70">
        <v>42066</v>
      </c>
      <c r="J22" s="55"/>
      <c r="K22" s="15">
        <v>2</v>
      </c>
      <c r="L22" s="15">
        <v>1</v>
      </c>
      <c r="M22" s="70"/>
      <c r="N22" s="70"/>
      <c r="O22" s="55"/>
      <c r="P22" s="15"/>
      <c r="Q22" s="15"/>
      <c r="R22" s="70">
        <v>42649</v>
      </c>
      <c r="S22" s="70">
        <v>42649</v>
      </c>
      <c r="T22" s="55"/>
      <c r="U22" s="15">
        <v>1</v>
      </c>
      <c r="V22" s="15">
        <v>1</v>
      </c>
      <c r="W22" s="70"/>
      <c r="X22" s="70"/>
      <c r="Y22" s="55"/>
      <c r="Z22" s="15"/>
      <c r="AA22" s="15"/>
      <c r="AB22" s="70">
        <v>42230</v>
      </c>
      <c r="AC22" s="70">
        <v>42230</v>
      </c>
      <c r="AD22" s="55"/>
      <c r="AE22" s="15">
        <v>2</v>
      </c>
      <c r="AF22" s="15">
        <v>1</v>
      </c>
      <c r="AG22" s="70"/>
      <c r="AH22" s="70"/>
      <c r="AI22" s="55"/>
      <c r="AJ22" s="15"/>
      <c r="AK22" s="15"/>
      <c r="AL22" s="74"/>
      <c r="AM22" s="74"/>
      <c r="AN22" s="55"/>
      <c r="AO22" s="15"/>
      <c r="AP22" s="15"/>
      <c r="AQ22" s="74"/>
      <c r="AR22" s="74"/>
      <c r="AS22" s="55"/>
      <c r="AT22" s="15"/>
      <c r="AU22" s="15"/>
      <c r="AV22" s="70"/>
      <c r="AW22" s="70"/>
      <c r="AX22" s="55"/>
      <c r="AY22" s="15"/>
      <c r="AZ22" s="15"/>
      <c r="BA22" s="74">
        <v>40757</v>
      </c>
      <c r="BB22" s="74">
        <v>41575</v>
      </c>
      <c r="BC22" s="12" t="s">
        <v>584</v>
      </c>
      <c r="BD22" s="15">
        <v>2</v>
      </c>
      <c r="BE22" s="15">
        <v>1</v>
      </c>
      <c r="BF22" s="74">
        <v>41124</v>
      </c>
      <c r="BG22" s="74">
        <v>41124</v>
      </c>
      <c r="BH22" s="55"/>
      <c r="BI22" s="15">
        <v>2</v>
      </c>
      <c r="BJ22" s="15">
        <v>1</v>
      </c>
      <c r="BK22" s="70"/>
      <c r="BL22" s="70"/>
      <c r="BM22" s="55"/>
      <c r="BN22" s="15"/>
      <c r="BO22" s="15"/>
      <c r="BP22" s="74">
        <v>41184</v>
      </c>
      <c r="BQ22" s="74">
        <v>41184</v>
      </c>
      <c r="BR22" s="12"/>
      <c r="BS22" s="15">
        <v>2</v>
      </c>
      <c r="BT22" s="15">
        <v>1</v>
      </c>
      <c r="BU22" s="15">
        <v>1</v>
      </c>
      <c r="BV22" s="15">
        <v>2</v>
      </c>
      <c r="BW22" s="15">
        <v>2</v>
      </c>
      <c r="BX22" s="15">
        <v>2</v>
      </c>
      <c r="BY22" s="15">
        <v>2</v>
      </c>
      <c r="BZ22" s="15">
        <v>2</v>
      </c>
      <c r="CA22" s="15">
        <v>2</v>
      </c>
      <c r="CB22" s="15">
        <v>1</v>
      </c>
      <c r="CC22" s="15">
        <v>1</v>
      </c>
      <c r="CD22" s="15">
        <v>3</v>
      </c>
      <c r="CE22" s="15">
        <v>1</v>
      </c>
      <c r="CF22" s="15">
        <v>2</v>
      </c>
      <c r="CG22" s="15">
        <v>1</v>
      </c>
      <c r="CH22" s="15">
        <v>3</v>
      </c>
      <c r="CI22" s="15">
        <v>4</v>
      </c>
      <c r="CJ22" s="15">
        <v>4</v>
      </c>
      <c r="CK22" s="15" t="s">
        <v>374</v>
      </c>
      <c r="CL22" s="15">
        <v>1</v>
      </c>
      <c r="CM22" s="15">
        <v>1</v>
      </c>
      <c r="CN22" s="15">
        <v>1</v>
      </c>
      <c r="CO22" s="15">
        <v>1</v>
      </c>
      <c r="CP22" s="15">
        <v>3</v>
      </c>
      <c r="CQ22" s="15">
        <v>1</v>
      </c>
      <c r="CR22" s="15">
        <v>3</v>
      </c>
      <c r="CS22" s="15">
        <v>4</v>
      </c>
      <c r="CT22" s="15">
        <v>4</v>
      </c>
      <c r="CU22" s="55" t="s">
        <v>374</v>
      </c>
      <c r="CV22" s="15" t="s">
        <v>15</v>
      </c>
      <c r="CW22" s="55" t="s">
        <v>574</v>
      </c>
      <c r="CX22" s="55"/>
      <c r="CY22" s="15">
        <v>2</v>
      </c>
      <c r="CZ22" s="15" t="s">
        <v>374</v>
      </c>
      <c r="DA22" s="15">
        <v>2</v>
      </c>
      <c r="DB22" s="15" t="s">
        <v>374</v>
      </c>
      <c r="DC22" s="15">
        <v>2</v>
      </c>
      <c r="DD22" s="12" t="s">
        <v>374</v>
      </c>
      <c r="DE22" s="12" t="s">
        <v>374</v>
      </c>
      <c r="DF22" s="15">
        <v>2</v>
      </c>
      <c r="DG22" s="12" t="s">
        <v>374</v>
      </c>
      <c r="DH22" s="15">
        <v>2</v>
      </c>
      <c r="DI22" s="15">
        <v>2</v>
      </c>
      <c r="DJ22" s="15">
        <v>2</v>
      </c>
      <c r="DK22" s="15">
        <v>2</v>
      </c>
      <c r="DL22" s="15">
        <v>1</v>
      </c>
      <c r="DM22" s="15">
        <v>2</v>
      </c>
      <c r="DN22" s="15">
        <v>2</v>
      </c>
      <c r="DO22" s="15">
        <v>2</v>
      </c>
      <c r="DP22" s="15">
        <v>2</v>
      </c>
      <c r="DQ22" s="55" t="s">
        <v>374</v>
      </c>
      <c r="DR22" s="15"/>
    </row>
    <row r="23" spans="1:122" ht="45" customHeight="1" x14ac:dyDescent="0.25">
      <c r="A23" s="11" t="s">
        <v>5</v>
      </c>
      <c r="B23" s="10" t="s">
        <v>6</v>
      </c>
      <c r="C23" s="70">
        <v>43721</v>
      </c>
      <c r="D23" s="70">
        <v>44663</v>
      </c>
      <c r="E23" s="55" t="s">
        <v>80</v>
      </c>
      <c r="F23" s="15">
        <v>1</v>
      </c>
      <c r="G23" s="15">
        <v>1</v>
      </c>
      <c r="H23" s="70">
        <v>43304</v>
      </c>
      <c r="I23" s="70">
        <v>44530</v>
      </c>
      <c r="J23" s="55" t="s">
        <v>81</v>
      </c>
      <c r="K23" s="15">
        <v>1</v>
      </c>
      <c r="L23" s="15">
        <v>1</v>
      </c>
      <c r="M23" s="70"/>
      <c r="N23" s="70"/>
      <c r="O23" s="55"/>
      <c r="P23" s="15"/>
      <c r="Q23" s="15"/>
      <c r="R23" s="70"/>
      <c r="S23" s="70"/>
      <c r="T23" s="55"/>
      <c r="U23" s="15"/>
      <c r="V23" s="15"/>
      <c r="W23" s="70"/>
      <c r="X23" s="70"/>
      <c r="Y23" s="55"/>
      <c r="Z23" s="15"/>
      <c r="AA23" s="15"/>
      <c r="AB23" s="70"/>
      <c r="AC23" s="70"/>
      <c r="AD23" s="55"/>
      <c r="AE23" s="15"/>
      <c r="AF23" s="15"/>
      <c r="AG23" s="70"/>
      <c r="AH23" s="70"/>
      <c r="AI23" s="55"/>
      <c r="AJ23" s="15"/>
      <c r="AK23" s="15"/>
      <c r="AL23" s="74"/>
      <c r="AM23" s="74"/>
      <c r="AN23" s="55"/>
      <c r="AO23" s="15"/>
      <c r="AP23" s="15"/>
      <c r="AQ23" s="74"/>
      <c r="AR23" s="74"/>
      <c r="AS23" s="55"/>
      <c r="AT23" s="15"/>
      <c r="AU23" s="15"/>
      <c r="AV23" s="70"/>
      <c r="AW23" s="70"/>
      <c r="AX23" s="55"/>
      <c r="AY23" s="15"/>
      <c r="AZ23" s="15"/>
      <c r="BA23" s="74">
        <v>43697</v>
      </c>
      <c r="BB23" s="74">
        <v>44096</v>
      </c>
      <c r="BC23" s="12" t="s">
        <v>82</v>
      </c>
      <c r="BD23" s="15">
        <v>1</v>
      </c>
      <c r="BE23" s="15">
        <v>1</v>
      </c>
      <c r="BF23" s="74">
        <v>43858</v>
      </c>
      <c r="BG23" s="74">
        <v>44313</v>
      </c>
      <c r="BH23" s="55" t="s">
        <v>83</v>
      </c>
      <c r="BI23" s="15">
        <v>1</v>
      </c>
      <c r="BJ23" s="15">
        <v>1</v>
      </c>
      <c r="BK23" s="70"/>
      <c r="BL23" s="70"/>
      <c r="BM23" s="55"/>
      <c r="BN23" s="15"/>
      <c r="BO23" s="15"/>
      <c r="BP23" s="74"/>
      <c r="BQ23" s="74"/>
      <c r="BR23" s="12"/>
      <c r="BS23" s="15"/>
      <c r="BT23" s="15"/>
      <c r="BU23" s="15">
        <v>1</v>
      </c>
      <c r="BV23" s="15">
        <v>1</v>
      </c>
      <c r="BW23" s="15">
        <v>1</v>
      </c>
      <c r="BX23" s="15">
        <v>2</v>
      </c>
      <c r="BY23" s="15">
        <v>1</v>
      </c>
      <c r="BZ23" s="15">
        <v>2</v>
      </c>
      <c r="CA23" s="15">
        <v>2</v>
      </c>
      <c r="CB23" s="15">
        <v>1</v>
      </c>
      <c r="CC23" s="15">
        <v>2</v>
      </c>
      <c r="CD23" s="15">
        <v>1</v>
      </c>
      <c r="CE23" s="15">
        <v>1</v>
      </c>
      <c r="CF23" s="15">
        <v>3</v>
      </c>
      <c r="CG23" s="15">
        <v>2</v>
      </c>
      <c r="CH23" s="15">
        <v>4</v>
      </c>
      <c r="CI23" s="15">
        <v>1</v>
      </c>
      <c r="CJ23" s="15">
        <v>4</v>
      </c>
      <c r="CK23" s="15" t="str">
        <f>IF(CJ23=4,"NA","")</f>
        <v>NA</v>
      </c>
      <c r="CL23" s="15">
        <v>1</v>
      </c>
      <c r="CM23" s="15">
        <v>1</v>
      </c>
      <c r="CN23" s="15">
        <v>1</v>
      </c>
      <c r="CO23" s="15">
        <v>2</v>
      </c>
      <c r="CP23" s="15">
        <v>1</v>
      </c>
      <c r="CQ23" s="15">
        <v>1</v>
      </c>
      <c r="CR23" s="15">
        <v>2</v>
      </c>
      <c r="CS23" s="15">
        <v>3</v>
      </c>
      <c r="CT23" s="15">
        <v>4</v>
      </c>
      <c r="CU23" s="55" t="str">
        <f>IF(CT23=4,"NA","")</f>
        <v>NA</v>
      </c>
      <c r="CV23" s="15" t="s">
        <v>14</v>
      </c>
      <c r="CW23" s="55" t="str">
        <f>IF(CV23="e","","NA")</f>
        <v>NA</v>
      </c>
      <c r="CX23" s="12" t="s">
        <v>84</v>
      </c>
      <c r="CY23" s="15">
        <v>2</v>
      </c>
      <c r="CZ23" s="15" t="str">
        <f>IF(CY23=1,"",IF(CY23=2,"NA",""))</f>
        <v>NA</v>
      </c>
      <c r="DA23" s="15">
        <v>2</v>
      </c>
      <c r="DB23" s="15" t="str">
        <f>IF(DA23=1,"",IF(DA23=2,"NA",""))</f>
        <v>NA</v>
      </c>
      <c r="DC23" s="15">
        <v>2</v>
      </c>
      <c r="DD23" s="12" t="str">
        <f>IF(DC23=1,"",IF(DC23=2,"NA",""))</f>
        <v>NA</v>
      </c>
      <c r="DE23" s="12" t="str">
        <f>IF(DC23=1,"",IF(DC23=2,"NA",""))</f>
        <v>NA</v>
      </c>
      <c r="DF23" s="15">
        <v>2</v>
      </c>
      <c r="DG23" s="12" t="str">
        <f>IF(DF23=1,"",IF(DF23=2,"NA",""))</f>
        <v>NA</v>
      </c>
      <c r="DH23" s="15">
        <v>2</v>
      </c>
      <c r="DI23" s="15">
        <v>2</v>
      </c>
      <c r="DJ23" s="15">
        <v>2</v>
      </c>
      <c r="DK23" s="15">
        <v>2</v>
      </c>
      <c r="DL23" s="15">
        <v>1</v>
      </c>
      <c r="DM23" s="15">
        <v>1</v>
      </c>
      <c r="DN23" s="15">
        <v>1</v>
      </c>
      <c r="DO23" s="15">
        <v>1</v>
      </c>
      <c r="DP23" s="15">
        <v>1</v>
      </c>
      <c r="DQ23" s="12" t="s">
        <v>85</v>
      </c>
      <c r="DR23" s="15"/>
    </row>
    <row r="24" spans="1:122" ht="40.5" customHeight="1" x14ac:dyDescent="0.25">
      <c r="A24" s="11" t="s">
        <v>9</v>
      </c>
      <c r="B24" s="10" t="s">
        <v>10</v>
      </c>
      <c r="C24" s="70">
        <v>44446</v>
      </c>
      <c r="D24" s="70">
        <v>44592</v>
      </c>
      <c r="E24" s="12" t="s">
        <v>226</v>
      </c>
      <c r="F24" s="15">
        <v>1</v>
      </c>
      <c r="G24" s="15">
        <v>1</v>
      </c>
      <c r="H24" s="70">
        <v>43251</v>
      </c>
      <c r="I24" s="70">
        <v>43251</v>
      </c>
      <c r="J24" s="12" t="s">
        <v>227</v>
      </c>
      <c r="K24" s="15">
        <v>1</v>
      </c>
      <c r="L24" s="15">
        <v>1</v>
      </c>
      <c r="M24" s="70"/>
      <c r="N24" s="70"/>
      <c r="O24" s="55"/>
      <c r="P24" s="15"/>
      <c r="Q24" s="15"/>
      <c r="R24" s="70">
        <v>44328</v>
      </c>
      <c r="S24" s="70">
        <v>44328</v>
      </c>
      <c r="T24" s="12" t="s">
        <v>228</v>
      </c>
      <c r="U24" s="15">
        <v>1</v>
      </c>
      <c r="V24" s="15">
        <v>1</v>
      </c>
      <c r="W24" s="70"/>
      <c r="X24" s="70"/>
      <c r="Y24" s="55"/>
      <c r="Z24" s="15"/>
      <c r="AA24" s="15"/>
      <c r="AB24" s="70"/>
      <c r="AC24" s="70"/>
      <c r="AD24" s="55"/>
      <c r="AE24" s="15"/>
      <c r="AF24" s="15"/>
      <c r="AG24" s="70"/>
      <c r="AH24" s="70"/>
      <c r="AI24" s="55"/>
      <c r="AJ24" s="15"/>
      <c r="AK24" s="15"/>
      <c r="AL24" s="74"/>
      <c r="AM24" s="74"/>
      <c r="AN24" s="55"/>
      <c r="AO24" s="15"/>
      <c r="AP24" s="15"/>
      <c r="AQ24" s="74"/>
      <c r="AR24" s="74"/>
      <c r="AS24" s="55"/>
      <c r="AT24" s="15"/>
      <c r="AU24" s="15"/>
      <c r="AV24" s="70">
        <v>43963</v>
      </c>
      <c r="AW24" s="70">
        <v>43963</v>
      </c>
      <c r="AX24" s="12" t="s">
        <v>228</v>
      </c>
      <c r="AY24" s="15">
        <v>1</v>
      </c>
      <c r="AZ24" s="15">
        <v>1</v>
      </c>
      <c r="BA24" s="74">
        <v>40760</v>
      </c>
      <c r="BB24" s="74">
        <v>43496</v>
      </c>
      <c r="BC24" s="12" t="s">
        <v>228</v>
      </c>
      <c r="BD24" s="15">
        <v>1</v>
      </c>
      <c r="BE24" s="15">
        <v>1</v>
      </c>
      <c r="BF24" s="74"/>
      <c r="BG24" s="74"/>
      <c r="BH24" s="55"/>
      <c r="BI24" s="15"/>
      <c r="BJ24" s="15"/>
      <c r="BK24" s="70"/>
      <c r="BL24" s="70"/>
      <c r="BM24" s="55"/>
      <c r="BN24" s="15"/>
      <c r="BO24" s="15"/>
      <c r="BP24" s="74"/>
      <c r="BQ24" s="74"/>
      <c r="BR24" s="12"/>
      <c r="BS24" s="15"/>
      <c r="BT24" s="15"/>
      <c r="BU24" s="15">
        <v>2</v>
      </c>
      <c r="BV24" s="15">
        <v>1</v>
      </c>
      <c r="BW24" s="15">
        <v>1</v>
      </c>
      <c r="BX24" s="15">
        <v>1</v>
      </c>
      <c r="BY24" s="15">
        <v>1</v>
      </c>
      <c r="BZ24" s="15">
        <v>1</v>
      </c>
      <c r="CA24" s="15">
        <v>2</v>
      </c>
      <c r="CB24" s="15">
        <v>2</v>
      </c>
      <c r="CC24" s="15">
        <v>1</v>
      </c>
      <c r="CD24" s="15">
        <v>1</v>
      </c>
      <c r="CE24" s="15">
        <v>1</v>
      </c>
      <c r="CF24" s="15">
        <v>4</v>
      </c>
      <c r="CG24" s="15">
        <v>4</v>
      </c>
      <c r="CH24" s="15">
        <v>4</v>
      </c>
      <c r="CI24" s="15">
        <v>2</v>
      </c>
      <c r="CJ24" s="15">
        <v>4</v>
      </c>
      <c r="CK24" s="15" t="str">
        <f>IF(CJ24=4,"NA","")</f>
        <v>NA</v>
      </c>
      <c r="CL24" s="15">
        <v>2</v>
      </c>
      <c r="CM24" s="15">
        <v>1</v>
      </c>
      <c r="CN24" s="15">
        <v>1</v>
      </c>
      <c r="CO24" s="15">
        <v>1</v>
      </c>
      <c r="CP24" s="15">
        <v>4</v>
      </c>
      <c r="CQ24" s="15">
        <v>1</v>
      </c>
      <c r="CR24" s="15">
        <v>4</v>
      </c>
      <c r="CS24" s="15">
        <v>4</v>
      </c>
      <c r="CT24" s="15">
        <v>4</v>
      </c>
      <c r="CU24" s="55" t="str">
        <f>IF(CT24=4,"NA","")</f>
        <v>NA</v>
      </c>
      <c r="CV24" s="15" t="s">
        <v>15</v>
      </c>
      <c r="CW24" s="55" t="s">
        <v>574</v>
      </c>
      <c r="CX24" s="55"/>
      <c r="CY24" s="15">
        <v>2</v>
      </c>
      <c r="CZ24" s="15" t="str">
        <f>IF(CY24=1,"",IF(CY24=2,"NA",""))</f>
        <v>NA</v>
      </c>
      <c r="DA24" s="15">
        <v>2</v>
      </c>
      <c r="DB24" s="15" t="str">
        <f>IF(DA24=1,"",IF(DA24=2,"NA",""))</f>
        <v>NA</v>
      </c>
      <c r="DC24" s="15">
        <v>2</v>
      </c>
      <c r="DD24" s="12" t="str">
        <f>IF(DC24=1,"",IF(DC24=2,"NA",""))</f>
        <v>NA</v>
      </c>
      <c r="DE24" s="12" t="str">
        <f>IF(DC24=1,"",IF(DC24=2,"NA",""))</f>
        <v>NA</v>
      </c>
      <c r="DF24" s="15">
        <v>1</v>
      </c>
      <c r="DG24" s="12" t="s">
        <v>229</v>
      </c>
      <c r="DH24" s="15">
        <v>1</v>
      </c>
      <c r="DI24" s="15">
        <v>2</v>
      </c>
      <c r="DJ24" s="15">
        <v>1</v>
      </c>
      <c r="DK24" s="15">
        <v>2</v>
      </c>
      <c r="DL24" s="15">
        <v>1</v>
      </c>
      <c r="DM24" s="15">
        <v>2</v>
      </c>
      <c r="DN24" s="15">
        <v>1</v>
      </c>
      <c r="DO24" s="15">
        <v>2</v>
      </c>
      <c r="DP24" s="15">
        <v>1</v>
      </c>
      <c r="DQ24" s="12" t="s">
        <v>230</v>
      </c>
      <c r="DR24" s="15"/>
    </row>
    <row r="25" spans="1:122" ht="48" customHeight="1" x14ac:dyDescent="0.25">
      <c r="A25" s="11" t="s">
        <v>1168</v>
      </c>
      <c r="B25" s="10" t="s">
        <v>829</v>
      </c>
      <c r="C25" s="70"/>
      <c r="D25" s="70"/>
      <c r="E25" s="55"/>
      <c r="F25" s="15"/>
      <c r="G25" s="15"/>
      <c r="H25" s="70"/>
      <c r="I25" s="70"/>
      <c r="J25" s="55"/>
      <c r="K25" s="15"/>
      <c r="L25" s="15"/>
      <c r="M25" s="70"/>
      <c r="N25" s="70"/>
      <c r="O25" s="55"/>
      <c r="P25" s="15"/>
      <c r="Q25" s="15"/>
      <c r="R25" s="70">
        <v>44809</v>
      </c>
      <c r="S25" s="70">
        <v>44809</v>
      </c>
      <c r="T25" s="12" t="s">
        <v>988</v>
      </c>
      <c r="U25" s="15">
        <v>1</v>
      </c>
      <c r="V25" s="15">
        <v>1</v>
      </c>
      <c r="W25" s="70"/>
      <c r="X25" s="70"/>
      <c r="Y25" s="55"/>
      <c r="Z25" s="15"/>
      <c r="AA25" s="15"/>
      <c r="AB25" s="70">
        <v>44617</v>
      </c>
      <c r="AC25" s="70">
        <v>44617</v>
      </c>
      <c r="AD25" s="12" t="s">
        <v>988</v>
      </c>
      <c r="AE25" s="15">
        <v>1</v>
      </c>
      <c r="AF25" s="15">
        <v>1</v>
      </c>
      <c r="AG25" s="70"/>
      <c r="AH25" s="70"/>
      <c r="AI25" s="55"/>
      <c r="AJ25" s="15"/>
      <c r="AK25" s="15"/>
      <c r="AL25" s="74"/>
      <c r="AM25" s="74"/>
      <c r="AN25" s="55"/>
      <c r="AO25" s="15"/>
      <c r="AP25" s="15"/>
      <c r="AQ25" s="74"/>
      <c r="AR25" s="74"/>
      <c r="AS25" s="55"/>
      <c r="AT25" s="15"/>
      <c r="AU25" s="15"/>
      <c r="AV25" s="70">
        <v>44809</v>
      </c>
      <c r="AW25" s="70">
        <v>44809</v>
      </c>
      <c r="AX25" s="12" t="s">
        <v>988</v>
      </c>
      <c r="AY25" s="15">
        <v>1</v>
      </c>
      <c r="AZ25" s="15">
        <v>1</v>
      </c>
      <c r="BA25" s="74"/>
      <c r="BB25" s="74"/>
      <c r="BC25" s="12"/>
      <c r="BD25" s="15"/>
      <c r="BE25" s="15"/>
      <c r="BF25" s="74"/>
      <c r="BG25" s="74"/>
      <c r="BH25" s="55"/>
      <c r="BI25" s="15"/>
      <c r="BJ25" s="15"/>
      <c r="BK25" s="70"/>
      <c r="BL25" s="70"/>
      <c r="BM25" s="55"/>
      <c r="BN25" s="15"/>
      <c r="BO25" s="15"/>
      <c r="BP25" s="74"/>
      <c r="BQ25" s="74"/>
      <c r="BR25" s="12"/>
      <c r="BS25" s="15"/>
      <c r="BT25" s="15"/>
      <c r="BU25" s="15">
        <v>2</v>
      </c>
      <c r="BV25" s="15">
        <v>1</v>
      </c>
      <c r="BW25" s="15">
        <v>1</v>
      </c>
      <c r="BX25" s="15">
        <v>2</v>
      </c>
      <c r="BY25" s="15">
        <v>2</v>
      </c>
      <c r="BZ25" s="15">
        <v>1</v>
      </c>
      <c r="CA25" s="15">
        <v>2</v>
      </c>
      <c r="CB25" s="15">
        <v>1</v>
      </c>
      <c r="CC25" s="15">
        <v>2</v>
      </c>
      <c r="CD25" s="15">
        <v>1</v>
      </c>
      <c r="CE25" s="15">
        <v>1</v>
      </c>
      <c r="CF25" s="15">
        <v>2</v>
      </c>
      <c r="CG25" s="15">
        <v>1</v>
      </c>
      <c r="CH25" s="15">
        <v>3</v>
      </c>
      <c r="CI25" s="15">
        <v>1</v>
      </c>
      <c r="CJ25" s="15">
        <v>4</v>
      </c>
      <c r="CK25" s="15" t="s">
        <v>374</v>
      </c>
      <c r="CL25" s="15">
        <v>1</v>
      </c>
      <c r="CM25" s="15">
        <v>1</v>
      </c>
      <c r="CN25" s="15">
        <v>2</v>
      </c>
      <c r="CO25" s="15">
        <v>3</v>
      </c>
      <c r="CP25" s="15">
        <v>4</v>
      </c>
      <c r="CQ25" s="15">
        <v>1</v>
      </c>
      <c r="CR25" s="15">
        <v>4</v>
      </c>
      <c r="CS25" s="15">
        <v>4</v>
      </c>
      <c r="CT25" s="15">
        <v>4</v>
      </c>
      <c r="CU25" s="55" t="s">
        <v>374</v>
      </c>
      <c r="CV25" s="15" t="s">
        <v>15</v>
      </c>
      <c r="CW25" s="12" t="s">
        <v>984</v>
      </c>
      <c r="CX25" s="55"/>
      <c r="CY25" s="15">
        <v>2</v>
      </c>
      <c r="CZ25" s="15" t="s">
        <v>374</v>
      </c>
      <c r="DA25" s="15">
        <v>2</v>
      </c>
      <c r="DB25" s="15" t="s">
        <v>374</v>
      </c>
      <c r="DC25" s="15">
        <v>2</v>
      </c>
      <c r="DD25" s="12" t="s">
        <v>374</v>
      </c>
      <c r="DE25" s="12" t="s">
        <v>374</v>
      </c>
      <c r="DF25" s="15">
        <v>2</v>
      </c>
      <c r="DG25" s="12" t="s">
        <v>374</v>
      </c>
      <c r="DH25" s="15">
        <v>2</v>
      </c>
      <c r="DI25" s="15">
        <v>2</v>
      </c>
      <c r="DJ25" s="15">
        <v>2</v>
      </c>
      <c r="DK25" s="15">
        <v>2</v>
      </c>
      <c r="DL25" s="15">
        <v>1</v>
      </c>
      <c r="DM25" s="15">
        <v>2</v>
      </c>
      <c r="DN25" s="15">
        <v>1</v>
      </c>
      <c r="DO25" s="15">
        <v>2</v>
      </c>
      <c r="DP25" s="15">
        <v>1</v>
      </c>
      <c r="DQ25" s="12" t="s">
        <v>985</v>
      </c>
      <c r="DR25" s="15"/>
    </row>
    <row r="26" spans="1:122" ht="8.25" customHeight="1" x14ac:dyDescent="0.25">
      <c r="CK26" s="54"/>
      <c r="DQ26" s="8"/>
    </row>
    <row r="27" spans="1:122" x14ac:dyDescent="0.25">
      <c r="A27" s="7" t="s">
        <v>2180</v>
      </c>
      <c r="CK27" s="54"/>
      <c r="DQ27" s="8"/>
    </row>
    <row r="28" spans="1:122" ht="8.25" customHeight="1" x14ac:dyDescent="0.25">
      <c r="CK28" s="54"/>
      <c r="DQ28" s="8"/>
    </row>
    <row r="29" spans="1:122" hidden="1" x14ac:dyDescent="0.25">
      <c r="CK29" s="54"/>
      <c r="DQ29" s="8"/>
    </row>
    <row r="30" spans="1:122" hidden="1" x14ac:dyDescent="0.25">
      <c r="CK30" s="54"/>
      <c r="DQ30" s="8"/>
    </row>
    <row r="31" spans="1:122" hidden="1" x14ac:dyDescent="0.25">
      <c r="CK31" s="54"/>
      <c r="DQ31" s="8"/>
    </row>
    <row r="32" spans="1:122" hidden="1" x14ac:dyDescent="0.25">
      <c r="CK32" s="54"/>
      <c r="DQ32" s="8"/>
    </row>
    <row r="33" spans="89:121" hidden="1" x14ac:dyDescent="0.25">
      <c r="CK33" s="54"/>
      <c r="DQ33" s="8"/>
    </row>
    <row r="34" spans="89:121" hidden="1" x14ac:dyDescent="0.25">
      <c r="CK34" s="54"/>
      <c r="DQ34" s="8"/>
    </row>
    <row r="35" spans="89:121" hidden="1" x14ac:dyDescent="0.25">
      <c r="CK35" s="54"/>
      <c r="DQ35" s="8"/>
    </row>
  </sheetData>
  <autoFilter ref="A1:DR25" xr:uid="{D57EB8F6-6A4E-46CD-8390-C4C3286814DF}"/>
  <conditionalFormatting sqref="CK2:CK25">
    <cfRule type="cellIs" dxfId="22" priority="8" operator="equal">
      <formula>"NA"</formula>
    </cfRule>
  </conditionalFormatting>
  <conditionalFormatting sqref="CU2:CU25">
    <cfRule type="cellIs" dxfId="21" priority="7" operator="equal">
      <formula>"NA"</formula>
    </cfRule>
  </conditionalFormatting>
  <conditionalFormatting sqref="CW2:CW25">
    <cfRule type="cellIs" dxfId="20" priority="6" operator="equal">
      <formula>"na"</formula>
    </cfRule>
  </conditionalFormatting>
  <conditionalFormatting sqref="CX17">
    <cfRule type="containsText" dxfId="19" priority="25" operator="containsText" text="NA">
      <formula>NOT(ISERROR(SEARCH("NA",CX17)))</formula>
    </cfRule>
  </conditionalFormatting>
  <conditionalFormatting sqref="CZ2:CZ25">
    <cfRule type="cellIs" dxfId="18" priority="5" operator="equal">
      <formula>"NA"</formula>
    </cfRule>
  </conditionalFormatting>
  <conditionalFormatting sqref="DB2:DB25">
    <cfRule type="cellIs" dxfId="17" priority="4" operator="equal">
      <formula>"na"</formula>
    </cfRule>
  </conditionalFormatting>
  <conditionalFormatting sqref="DD2:DE25">
    <cfRule type="cellIs" dxfId="16" priority="3" operator="equal">
      <formula>"NA"</formula>
    </cfRule>
  </conditionalFormatting>
  <conditionalFormatting sqref="DG2:DG25">
    <cfRule type="cellIs" dxfId="15" priority="2" operator="equal">
      <formula>"NA"</formula>
    </cfRule>
  </conditionalFormatting>
  <conditionalFormatting sqref="DQ2:DQ25">
    <cfRule type="cellIs" dxfId="14" priority="1" operator="equal">
      <formula>"NA"</formula>
    </cfRule>
  </conditionalFormatting>
  <dataValidations count="1">
    <dataValidation type="date" operator="lessThanOrEqual" allowBlank="1" showInputMessage="1" showErrorMessage="1" error="La fecha de expedición así como la de actualización debe ser menor o igual al 31/12/2022" sqref="C2:D25 M2:N25 W2:X25 H2:I25 AB2:AC25 AL2:AM25 AG2:AH25 AQ2:AR25 AV2:AW25 BA2:BB25 BK2:BL25 BF2:BG25 R2:S25 BP2:BQ25" xr:uid="{FDBB533D-A686-4166-81E5-A01D5F8CC6D5}">
      <formula1>44926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error="Ingrese únicamente el código de respuesta" prompt="1 Si_x000a_2 No" xr:uid="{663619D9-1CC5-4FBC-B8C3-1503DDE493E1}">
          <x14:formula1>
            <xm:f>Varios!$C$2:$C$3</xm:f>
          </x14:formula1>
          <xm:sqref>CY2:CY7 DA2:DA7 DC2:DC7 DF2:DF7 DH2:DP7 CL2:CL7 P2:Q7 U2:V7 Z2:AA7 AE2:AF7 AJ2:AK7 AO2:AP7 AT2:AU7 AY2:AZ7 BD2:BE7 BI2:BJ7 BN2:BO7 BS2:CC7 F2:G7 K2:L7</xm:sqref>
        </x14:dataValidation>
        <x14:dataValidation type="list" allowBlank="1" showInputMessage="1" showErrorMessage="1" error="Ingrese únicamente el código de la respuesta" prompt="1 Siempre_x000a_2 Frecuente_x000a_3 Esporádico_x000a_4 Nunca" xr:uid="{77D05972-AB03-47AF-ABAC-5719312A2025}">
          <x14:formula1>
            <xm:f>Varios!$O$2:$O$5</xm:f>
          </x14:formula1>
          <xm:sqref>CD2:CJ7 CM2:CT7</xm:sqref>
        </x14:dataValidation>
        <x14:dataValidation type="list" allowBlank="1" showInputMessage="1" showErrorMessage="1" error="Ingrese únicamente el código de la respuesta" prompt="a. Mensualmente_x000a_b. Trimestralmente_x000a_c. Semestralmente_x000a_d. Anualmente_x000a_e. Otros*" xr:uid="{23ACD084-8C94-4877-BE7F-2D673447F5D8}">
          <x14:formula1>
            <xm:f>Varios!$E$11:$E$15</xm:f>
          </x14:formula1>
          <xm:sqref>CV2:CV7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C2738-8449-4BFA-A951-D3062C145EA1}">
  <dimension ref="A1:IE28"/>
  <sheetViews>
    <sheetView showGridLines="0" tabSelected="1" zoomScale="90" zoomScaleNormal="90" zoomScaleSheetLayoutView="100" workbookViewId="0">
      <pane xSplit="2" ySplit="1" topLeftCell="D25" activePane="bottomRight" state="frozen"/>
      <selection pane="topRight" activeCell="C1" sqref="C1"/>
      <selection pane="bottomLeft" activeCell="A3" sqref="A3"/>
      <selection pane="bottomRight" activeCell="A27" sqref="A27"/>
    </sheetView>
  </sheetViews>
  <sheetFormatPr baseColWidth="10" defaultColWidth="0" defaultRowHeight="15" zeroHeight="1" x14ac:dyDescent="0.25"/>
  <cols>
    <col min="1" max="1" width="9.28515625" style="3" bestFit="1" customWidth="1"/>
    <col min="2" max="2" width="33.5703125" style="3" customWidth="1"/>
    <col min="3" max="3" width="8.28515625" style="4" bestFit="1" customWidth="1"/>
    <col min="4" max="4" width="10.28515625" style="4" bestFit="1" customWidth="1"/>
    <col min="5" max="5" width="70.7109375" style="8" customWidth="1"/>
    <col min="6" max="6" width="10.140625" style="4" bestFit="1" customWidth="1"/>
    <col min="7" max="7" width="10.28515625" style="4" bestFit="1" customWidth="1"/>
    <col min="8" max="8" width="10" style="4" bestFit="1" customWidth="1"/>
    <col min="9" max="10" width="10.28515625" style="4" bestFit="1" customWidth="1"/>
    <col min="11" max="11" width="9.85546875" style="4" bestFit="1" customWidth="1"/>
    <col min="12" max="12" width="10.140625" style="4" bestFit="1" customWidth="1"/>
    <col min="13" max="13" width="10.28515625" style="4" bestFit="1" customWidth="1"/>
    <col min="14" max="14" width="9.7109375" style="4" bestFit="1" customWidth="1"/>
    <col min="15" max="15" width="30.140625" style="8" bestFit="1" customWidth="1"/>
    <col min="16" max="16" width="84.7109375" style="8" bestFit="1" customWidth="1"/>
    <col min="17" max="17" width="10.140625" style="4" bestFit="1" customWidth="1"/>
    <col min="18" max="18" width="10.28515625" style="4" bestFit="1" customWidth="1"/>
    <col min="19" max="19" width="10" style="4" bestFit="1" customWidth="1"/>
    <col min="20" max="20" width="10.28515625" style="4" bestFit="1" customWidth="1"/>
    <col min="21" max="21" width="52.85546875" style="8" bestFit="1" customWidth="1"/>
    <col min="22" max="22" width="10.140625" style="4" bestFit="1" customWidth="1"/>
    <col min="23" max="23" width="10.28515625" style="4" bestFit="1" customWidth="1"/>
    <col min="24" max="24" width="10" style="4" bestFit="1" customWidth="1"/>
    <col min="25" max="25" width="71.140625" style="8" bestFit="1" customWidth="1"/>
    <col min="26" max="26" width="12.140625" style="4" bestFit="1" customWidth="1"/>
    <col min="27" max="27" width="12.42578125" style="4" bestFit="1" customWidth="1"/>
    <col min="28" max="28" width="12" style="4" bestFit="1" customWidth="1"/>
    <col min="29" max="30" width="12.42578125" style="4" bestFit="1" customWidth="1"/>
    <col min="31" max="31" width="40.7109375" style="8" customWidth="1"/>
    <col min="32" max="32" width="10.140625" style="4" bestFit="1" customWidth="1"/>
    <col min="33" max="33" width="10.28515625" style="4" bestFit="1" customWidth="1"/>
    <col min="34" max="34" width="10" style="4" bestFit="1" customWidth="1"/>
    <col min="35" max="35" width="10.28515625" style="4" bestFit="1" customWidth="1"/>
    <col min="36" max="36" width="8.28515625" style="4" bestFit="1" customWidth="1"/>
    <col min="37" max="37" width="70.42578125" style="8" bestFit="1" customWidth="1"/>
    <col min="38" max="38" width="8.28515625" style="4" bestFit="1" customWidth="1"/>
    <col min="39" max="39" width="10.28515625" style="3" bestFit="1" customWidth="1"/>
    <col min="40" max="40" width="10.140625" style="4" bestFit="1" customWidth="1"/>
    <col min="41" max="41" width="10.28515625" style="4" bestFit="1" customWidth="1"/>
    <col min="42" max="42" width="10" style="4" bestFit="1" customWidth="1"/>
    <col min="43" max="44" width="10.28515625" style="4" bestFit="1" customWidth="1"/>
    <col min="45" max="45" width="9.85546875" style="4" bestFit="1" customWidth="1"/>
    <col min="46" max="46" width="10.140625" style="4" bestFit="1" customWidth="1"/>
    <col min="47" max="47" width="10.28515625" style="4" bestFit="1" customWidth="1"/>
    <col min="48" max="48" width="29.42578125" style="8" bestFit="1" customWidth="1"/>
    <col min="49" max="49" width="50.7109375" style="8" customWidth="1"/>
    <col min="50" max="50" width="56.5703125" style="8" bestFit="1" customWidth="1"/>
    <col min="51" max="51" width="62.7109375" style="8" customWidth="1"/>
    <col min="52" max="52" width="16.42578125" style="8" bestFit="1" customWidth="1"/>
    <col min="53" max="53" width="40.42578125" style="8" bestFit="1" customWidth="1"/>
    <col min="54" max="54" width="15.5703125" style="8" bestFit="1" customWidth="1"/>
    <col min="55" max="55" width="18.5703125" style="8" bestFit="1" customWidth="1"/>
    <col min="56" max="57" width="16.42578125" style="8" bestFit="1" customWidth="1"/>
    <col min="58" max="58" width="18.5703125" style="8" bestFit="1" customWidth="1"/>
    <col min="59" max="59" width="13.28515625" style="8" bestFit="1" customWidth="1"/>
    <col min="60" max="60" width="22.5703125" style="8" bestFit="1" customWidth="1"/>
    <col min="61" max="61" width="16.7109375" style="8" bestFit="1" customWidth="1"/>
    <col min="62" max="62" width="40.140625" style="8" bestFit="1" customWidth="1"/>
    <col min="63" max="63" width="15.7109375" style="8" bestFit="1" customWidth="1"/>
    <col min="64" max="64" width="18.7109375" style="8" bestFit="1" customWidth="1"/>
    <col min="65" max="66" width="16.7109375" style="8" bestFit="1" customWidth="1"/>
    <col min="67" max="67" width="18.7109375" style="8" bestFit="1" customWidth="1"/>
    <col min="68" max="68" width="13.42578125" style="8" bestFit="1" customWidth="1"/>
    <col min="69" max="69" width="22.7109375" style="8" bestFit="1" customWidth="1"/>
    <col min="70" max="70" width="16.28515625" style="8" bestFit="1" customWidth="1"/>
    <col min="71" max="71" width="40.7109375" style="8" customWidth="1"/>
    <col min="72" max="72" width="15.42578125" style="8" bestFit="1" customWidth="1"/>
    <col min="73" max="73" width="18.42578125" style="8" bestFit="1" customWidth="1"/>
    <col min="74" max="75" width="16.42578125" style="8" bestFit="1" customWidth="1"/>
    <col min="76" max="76" width="18.42578125" style="8" bestFit="1" customWidth="1"/>
    <col min="77" max="77" width="13.42578125" style="8" bestFit="1" customWidth="1"/>
    <col min="78" max="78" width="26.140625" style="8" bestFit="1" customWidth="1"/>
    <col min="79" max="79" width="16.7109375" style="8" bestFit="1" customWidth="1"/>
    <col min="80" max="80" width="40.7109375" style="8" customWidth="1"/>
    <col min="81" max="81" width="15.7109375" style="8" bestFit="1" customWidth="1"/>
    <col min="82" max="82" width="18.7109375" style="8" bestFit="1" customWidth="1"/>
    <col min="83" max="84" width="16.7109375" style="8" bestFit="1" customWidth="1"/>
    <col min="85" max="85" width="18.7109375" style="8" bestFit="1" customWidth="1"/>
    <col min="86" max="86" width="13.42578125" style="8" bestFit="1" customWidth="1"/>
    <col min="87" max="87" width="34.5703125" style="8" bestFit="1" customWidth="1"/>
    <col min="88" max="88" width="80.7109375" style="8" customWidth="1"/>
    <col min="89" max="89" width="60.28515625" style="8" bestFit="1" customWidth="1"/>
    <col min="90" max="239" width="0" style="3" hidden="1" customWidth="1"/>
    <col min="240" max="16384" width="11.42578125" style="3" hidden="1"/>
  </cols>
  <sheetData>
    <row r="1" spans="1:89" s="4" customFormat="1" x14ac:dyDescent="0.25">
      <c r="A1" s="82" t="s">
        <v>1399</v>
      </c>
      <c r="B1" s="82" t="s">
        <v>1400</v>
      </c>
      <c r="C1" s="82" t="s">
        <v>2048</v>
      </c>
      <c r="D1" s="82" t="s">
        <v>2049</v>
      </c>
      <c r="E1" s="82" t="s">
        <v>2050</v>
      </c>
      <c r="F1" s="82" t="s">
        <v>2051</v>
      </c>
      <c r="G1" s="82" t="s">
        <v>2052</v>
      </c>
      <c r="H1" s="82" t="s">
        <v>2053</v>
      </c>
      <c r="I1" s="82" t="s">
        <v>2054</v>
      </c>
      <c r="J1" s="82" t="s">
        <v>2055</v>
      </c>
      <c r="K1" s="82" t="s">
        <v>2056</v>
      </c>
      <c r="L1" s="82" t="s">
        <v>2057</v>
      </c>
      <c r="M1" s="82" t="s">
        <v>2058</v>
      </c>
      <c r="N1" s="82" t="s">
        <v>2059</v>
      </c>
      <c r="O1" s="82" t="s">
        <v>2060</v>
      </c>
      <c r="P1" s="82" t="s">
        <v>2061</v>
      </c>
      <c r="Q1" s="82" t="s">
        <v>2062</v>
      </c>
      <c r="R1" s="82" t="s">
        <v>2063</v>
      </c>
      <c r="S1" s="82" t="s">
        <v>2064</v>
      </c>
      <c r="T1" s="82" t="s">
        <v>2065</v>
      </c>
      <c r="U1" s="82" t="s">
        <v>2066</v>
      </c>
      <c r="V1" s="82" t="s">
        <v>2067</v>
      </c>
      <c r="W1" s="82" t="s">
        <v>2068</v>
      </c>
      <c r="X1" s="82" t="s">
        <v>2069</v>
      </c>
      <c r="Y1" s="82" t="s">
        <v>2070</v>
      </c>
      <c r="Z1" s="82" t="s">
        <v>2071</v>
      </c>
      <c r="AA1" s="82" t="s">
        <v>2072</v>
      </c>
      <c r="AB1" s="82" t="s">
        <v>2073</v>
      </c>
      <c r="AC1" s="82" t="s">
        <v>2074</v>
      </c>
      <c r="AD1" s="82" t="s">
        <v>2075</v>
      </c>
      <c r="AE1" s="82" t="s">
        <v>2076</v>
      </c>
      <c r="AF1" s="82" t="s">
        <v>2077</v>
      </c>
      <c r="AG1" s="82" t="s">
        <v>2078</v>
      </c>
      <c r="AH1" s="82" t="s">
        <v>2079</v>
      </c>
      <c r="AI1" s="82" t="s">
        <v>2080</v>
      </c>
      <c r="AJ1" s="82" t="s">
        <v>2081</v>
      </c>
      <c r="AK1" s="82" t="s">
        <v>2082</v>
      </c>
      <c r="AL1" s="82" t="s">
        <v>2083</v>
      </c>
      <c r="AM1" s="82" t="s">
        <v>2084</v>
      </c>
      <c r="AN1" s="82" t="s">
        <v>2085</v>
      </c>
      <c r="AO1" s="82" t="s">
        <v>2086</v>
      </c>
      <c r="AP1" s="82" t="s">
        <v>2087</v>
      </c>
      <c r="AQ1" s="82" t="s">
        <v>2088</v>
      </c>
      <c r="AR1" s="82" t="s">
        <v>2089</v>
      </c>
      <c r="AS1" s="82" t="s">
        <v>2090</v>
      </c>
      <c r="AT1" s="82" t="s">
        <v>2091</v>
      </c>
      <c r="AU1" s="82" t="s">
        <v>2092</v>
      </c>
      <c r="AV1" s="82" t="s">
        <v>2093</v>
      </c>
      <c r="AW1" s="82" t="s">
        <v>2094</v>
      </c>
      <c r="AX1" s="82" t="s">
        <v>2095</v>
      </c>
      <c r="AY1" s="82" t="s">
        <v>2096</v>
      </c>
      <c r="AZ1" s="2" t="s">
        <v>2097</v>
      </c>
      <c r="BA1" s="2" t="s">
        <v>2098</v>
      </c>
      <c r="BB1" s="2" t="s">
        <v>2099</v>
      </c>
      <c r="BC1" s="2" t="s">
        <v>2100</v>
      </c>
      <c r="BD1" s="2" t="s">
        <v>2101</v>
      </c>
      <c r="BE1" s="2" t="s">
        <v>2102</v>
      </c>
      <c r="BF1" s="2" t="s">
        <v>2103</v>
      </c>
      <c r="BG1" s="2" t="s">
        <v>2104</v>
      </c>
      <c r="BH1" s="2" t="s">
        <v>2105</v>
      </c>
      <c r="BI1" s="2" t="s">
        <v>2106</v>
      </c>
      <c r="BJ1" s="2" t="s">
        <v>2107</v>
      </c>
      <c r="BK1" s="2" t="s">
        <v>2108</v>
      </c>
      <c r="BL1" s="2" t="s">
        <v>2109</v>
      </c>
      <c r="BM1" s="2" t="s">
        <v>2110</v>
      </c>
      <c r="BN1" s="2" t="s">
        <v>2111</v>
      </c>
      <c r="BO1" s="2" t="s">
        <v>2112</v>
      </c>
      <c r="BP1" s="2" t="s">
        <v>2113</v>
      </c>
      <c r="BQ1" s="2" t="s">
        <v>2114</v>
      </c>
      <c r="BR1" s="2" t="s">
        <v>2115</v>
      </c>
      <c r="BS1" s="2" t="s">
        <v>2116</v>
      </c>
      <c r="BT1" s="2" t="s">
        <v>2117</v>
      </c>
      <c r="BU1" s="2" t="s">
        <v>2118</v>
      </c>
      <c r="BV1" s="2" t="s">
        <v>2119</v>
      </c>
      <c r="BW1" s="2" t="s">
        <v>2120</v>
      </c>
      <c r="BX1" s="2" t="s">
        <v>2121</v>
      </c>
      <c r="BY1" s="2" t="s">
        <v>2122</v>
      </c>
      <c r="BZ1" s="2" t="s">
        <v>2123</v>
      </c>
      <c r="CA1" s="2" t="s">
        <v>2124</v>
      </c>
      <c r="CB1" s="2" t="s">
        <v>2125</v>
      </c>
      <c r="CC1" s="2" t="s">
        <v>2126</v>
      </c>
      <c r="CD1" s="2" t="s">
        <v>2127</v>
      </c>
      <c r="CE1" s="2" t="s">
        <v>2128</v>
      </c>
      <c r="CF1" s="2" t="s">
        <v>2129</v>
      </c>
      <c r="CG1" s="2" t="s">
        <v>2130</v>
      </c>
      <c r="CH1" s="2" t="s">
        <v>2131</v>
      </c>
      <c r="CI1" s="2" t="s">
        <v>2132</v>
      </c>
      <c r="CJ1" s="82" t="s">
        <v>2133</v>
      </c>
      <c r="CK1" s="82" t="s">
        <v>1493</v>
      </c>
    </row>
    <row r="2" spans="1:89" ht="153" x14ac:dyDescent="0.25">
      <c r="A2" s="11" t="s">
        <v>1034</v>
      </c>
      <c r="B2" s="10" t="s">
        <v>1035</v>
      </c>
      <c r="C2" s="9">
        <v>1</v>
      </c>
      <c r="D2" s="9">
        <v>2019</v>
      </c>
      <c r="E2" s="76" t="s">
        <v>1138</v>
      </c>
      <c r="F2" s="9">
        <v>1</v>
      </c>
      <c r="G2" s="9">
        <v>1</v>
      </c>
      <c r="H2" s="9">
        <v>1</v>
      </c>
      <c r="I2" s="9">
        <v>1</v>
      </c>
      <c r="J2" s="9">
        <v>1</v>
      </c>
      <c r="K2" s="9">
        <v>2</v>
      </c>
      <c r="L2" s="9">
        <v>2</v>
      </c>
      <c r="M2" s="9">
        <v>1</v>
      </c>
      <c r="N2" s="9">
        <v>2</v>
      </c>
      <c r="O2" s="12" t="s">
        <v>374</v>
      </c>
      <c r="P2" s="76" t="s">
        <v>1139</v>
      </c>
      <c r="Q2" s="9">
        <v>1</v>
      </c>
      <c r="R2" s="9">
        <v>2</v>
      </c>
      <c r="S2" s="9">
        <v>2</v>
      </c>
      <c r="T2" s="9">
        <v>1</v>
      </c>
      <c r="U2" s="12" t="s">
        <v>1140</v>
      </c>
      <c r="V2" s="9">
        <v>1</v>
      </c>
      <c r="W2" s="9">
        <v>1</v>
      </c>
      <c r="X2" s="9">
        <v>1</v>
      </c>
      <c r="Y2" s="12" t="s">
        <v>1141</v>
      </c>
      <c r="Z2" s="9">
        <v>1</v>
      </c>
      <c r="AA2" s="9">
        <v>1</v>
      </c>
      <c r="AB2" s="9">
        <v>1</v>
      </c>
      <c r="AC2" s="9">
        <v>1</v>
      </c>
      <c r="AD2" s="9">
        <v>2</v>
      </c>
      <c r="AE2" s="12" t="s">
        <v>374</v>
      </c>
      <c r="AF2" s="9">
        <v>1</v>
      </c>
      <c r="AG2" s="9">
        <v>2</v>
      </c>
      <c r="AH2" s="9">
        <v>2</v>
      </c>
      <c r="AI2" s="9">
        <v>2</v>
      </c>
      <c r="AJ2" s="9">
        <v>2</v>
      </c>
      <c r="AK2" s="12" t="s">
        <v>374</v>
      </c>
      <c r="AL2" s="9">
        <v>2</v>
      </c>
      <c r="AM2" s="9" t="s">
        <v>374</v>
      </c>
      <c r="AN2" s="9">
        <v>1</v>
      </c>
      <c r="AO2" s="9">
        <v>1</v>
      </c>
      <c r="AP2" s="9">
        <v>1</v>
      </c>
      <c r="AQ2" s="9">
        <v>1</v>
      </c>
      <c r="AR2" s="9">
        <v>1</v>
      </c>
      <c r="AS2" s="9">
        <v>1</v>
      </c>
      <c r="AT2" s="9">
        <v>1</v>
      </c>
      <c r="AU2" s="9">
        <v>2</v>
      </c>
      <c r="AV2" s="12" t="s">
        <v>374</v>
      </c>
      <c r="AW2" s="12"/>
      <c r="AX2" s="12" t="s">
        <v>1142</v>
      </c>
      <c r="AY2" s="12" t="s">
        <v>1143</v>
      </c>
      <c r="AZ2" s="9">
        <v>3</v>
      </c>
      <c r="BA2" s="12" t="s">
        <v>1154</v>
      </c>
      <c r="BB2" s="9"/>
      <c r="BC2" s="9"/>
      <c r="BD2" s="9"/>
      <c r="BE2" s="9"/>
      <c r="BF2" s="9"/>
      <c r="BG2" s="9"/>
      <c r="BH2" s="9" t="s">
        <v>374</v>
      </c>
      <c r="BI2" s="9">
        <v>3</v>
      </c>
      <c r="BJ2" s="12" t="s">
        <v>1155</v>
      </c>
      <c r="BK2" s="9"/>
      <c r="BL2" s="9"/>
      <c r="BM2" s="9"/>
      <c r="BN2" s="9"/>
      <c r="BO2" s="9"/>
      <c r="BP2" s="9"/>
      <c r="BQ2" s="12" t="s">
        <v>374</v>
      </c>
      <c r="BR2" s="9">
        <v>3</v>
      </c>
      <c r="BS2" s="10" t="s">
        <v>1156</v>
      </c>
      <c r="BT2" s="9"/>
      <c r="BU2" s="9"/>
      <c r="BV2" s="9"/>
      <c r="BW2" s="9"/>
      <c r="BX2" s="9"/>
      <c r="BY2" s="9"/>
      <c r="BZ2" s="12" t="s">
        <v>374</v>
      </c>
      <c r="CA2" s="9">
        <v>3</v>
      </c>
      <c r="CB2" s="12" t="s">
        <v>1157</v>
      </c>
      <c r="CC2" s="9"/>
      <c r="CD2" s="9"/>
      <c r="CE2" s="9"/>
      <c r="CF2" s="9"/>
      <c r="CG2" s="9"/>
      <c r="CH2" s="9"/>
      <c r="CI2" s="12" t="s">
        <v>374</v>
      </c>
      <c r="CJ2" s="12" t="s">
        <v>1158</v>
      </c>
      <c r="CK2" s="12"/>
    </row>
    <row r="3" spans="1:89" ht="30" x14ac:dyDescent="0.25">
      <c r="A3" s="11" t="s">
        <v>1164</v>
      </c>
      <c r="B3" s="10" t="s">
        <v>810</v>
      </c>
      <c r="C3" s="9">
        <v>1</v>
      </c>
      <c r="D3" s="9">
        <v>2022</v>
      </c>
      <c r="E3" s="12" t="s">
        <v>989</v>
      </c>
      <c r="F3" s="9">
        <v>1</v>
      </c>
      <c r="G3" s="9">
        <v>1</v>
      </c>
      <c r="H3" s="9">
        <v>1</v>
      </c>
      <c r="I3" s="9">
        <v>1</v>
      </c>
      <c r="J3" s="9">
        <v>1</v>
      </c>
      <c r="K3" s="9">
        <v>2</v>
      </c>
      <c r="L3" s="9">
        <v>2</v>
      </c>
      <c r="M3" s="9">
        <v>1</v>
      </c>
      <c r="N3" s="9">
        <v>2</v>
      </c>
      <c r="O3" s="12" t="s">
        <v>374</v>
      </c>
      <c r="P3" s="12" t="s">
        <v>990</v>
      </c>
      <c r="Q3" s="9">
        <v>2</v>
      </c>
      <c r="R3" s="9">
        <v>2</v>
      </c>
      <c r="S3" s="9">
        <v>2</v>
      </c>
      <c r="T3" s="9">
        <v>2</v>
      </c>
      <c r="U3" s="12" t="s">
        <v>374</v>
      </c>
      <c r="V3" s="9">
        <v>1</v>
      </c>
      <c r="W3" s="9">
        <v>1</v>
      </c>
      <c r="X3" s="9">
        <v>1</v>
      </c>
      <c r="Y3" s="12" t="s">
        <v>991</v>
      </c>
      <c r="Z3" s="9">
        <v>2</v>
      </c>
      <c r="AA3" s="9">
        <v>2</v>
      </c>
      <c r="AB3" s="9">
        <v>2</v>
      </c>
      <c r="AC3" s="9">
        <v>2</v>
      </c>
      <c r="AD3" s="9">
        <v>2</v>
      </c>
      <c r="AE3" s="12" t="s">
        <v>374</v>
      </c>
      <c r="AF3" s="9">
        <v>2</v>
      </c>
      <c r="AG3" s="9">
        <v>2</v>
      </c>
      <c r="AH3" s="9">
        <v>2</v>
      </c>
      <c r="AI3" s="9">
        <v>2</v>
      </c>
      <c r="AJ3" s="9">
        <v>2</v>
      </c>
      <c r="AK3" s="12" t="s">
        <v>374</v>
      </c>
      <c r="AL3" s="9">
        <v>2</v>
      </c>
      <c r="AM3" s="9" t="s">
        <v>374</v>
      </c>
      <c r="AN3" s="9">
        <v>1</v>
      </c>
      <c r="AO3" s="9">
        <v>2</v>
      </c>
      <c r="AP3" s="9">
        <v>1</v>
      </c>
      <c r="AQ3" s="9">
        <v>2</v>
      </c>
      <c r="AR3" s="9">
        <v>2</v>
      </c>
      <c r="AS3" s="9">
        <v>2</v>
      </c>
      <c r="AT3" s="9">
        <v>2</v>
      </c>
      <c r="AU3" s="9">
        <v>2</v>
      </c>
      <c r="AV3" s="12" t="s">
        <v>374</v>
      </c>
      <c r="AW3" s="12" t="s">
        <v>992</v>
      </c>
      <c r="AX3" s="12" t="s">
        <v>993</v>
      </c>
      <c r="AY3" s="12" t="s">
        <v>994</v>
      </c>
      <c r="AZ3" s="9">
        <v>4</v>
      </c>
      <c r="BA3" s="12" t="s">
        <v>374</v>
      </c>
      <c r="BB3" s="9">
        <v>1</v>
      </c>
      <c r="BC3" s="9">
        <v>2</v>
      </c>
      <c r="BD3" s="9">
        <v>2</v>
      </c>
      <c r="BE3" s="9">
        <v>2</v>
      </c>
      <c r="BF3" s="9">
        <v>2</v>
      </c>
      <c r="BG3" s="9">
        <v>2</v>
      </c>
      <c r="BH3" s="9" t="s">
        <v>374</v>
      </c>
      <c r="BI3" s="9">
        <v>4</v>
      </c>
      <c r="BJ3" s="12" t="s">
        <v>374</v>
      </c>
      <c r="BK3" s="9">
        <v>1</v>
      </c>
      <c r="BL3" s="9">
        <v>2</v>
      </c>
      <c r="BM3" s="9">
        <v>2</v>
      </c>
      <c r="BN3" s="9">
        <v>2</v>
      </c>
      <c r="BO3" s="9">
        <v>2</v>
      </c>
      <c r="BP3" s="9">
        <v>2</v>
      </c>
      <c r="BQ3" s="12" t="s">
        <v>374</v>
      </c>
      <c r="BR3" s="9">
        <v>4</v>
      </c>
      <c r="BS3" s="10" t="s">
        <v>374</v>
      </c>
      <c r="BT3" s="9">
        <v>1</v>
      </c>
      <c r="BU3" s="9">
        <v>2</v>
      </c>
      <c r="BV3" s="9">
        <v>2</v>
      </c>
      <c r="BW3" s="9">
        <v>2</v>
      </c>
      <c r="BX3" s="9">
        <v>2</v>
      </c>
      <c r="BY3" s="9">
        <v>2</v>
      </c>
      <c r="BZ3" s="12" t="s">
        <v>374</v>
      </c>
      <c r="CA3" s="9">
        <v>4</v>
      </c>
      <c r="CB3" s="12" t="s">
        <v>374</v>
      </c>
      <c r="CC3" s="9">
        <v>1</v>
      </c>
      <c r="CD3" s="9">
        <v>2</v>
      </c>
      <c r="CE3" s="9">
        <v>2</v>
      </c>
      <c r="CF3" s="9">
        <v>2</v>
      </c>
      <c r="CG3" s="9">
        <v>2</v>
      </c>
      <c r="CH3" s="9">
        <v>2</v>
      </c>
      <c r="CI3" s="12" t="s">
        <v>374</v>
      </c>
      <c r="CJ3" s="12"/>
      <c r="CK3" s="12"/>
    </row>
    <row r="4" spans="1:89" ht="60" x14ac:dyDescent="0.25">
      <c r="A4" s="11" t="s">
        <v>1038</v>
      </c>
      <c r="B4" s="10" t="s">
        <v>1039</v>
      </c>
      <c r="C4" s="9">
        <v>1</v>
      </c>
      <c r="D4" s="9">
        <v>2022</v>
      </c>
      <c r="E4" s="12" t="s">
        <v>1144</v>
      </c>
      <c r="F4" s="9">
        <v>1</v>
      </c>
      <c r="G4" s="9">
        <v>1</v>
      </c>
      <c r="H4" s="9">
        <v>1</v>
      </c>
      <c r="I4" s="9">
        <v>1</v>
      </c>
      <c r="J4" s="9">
        <v>1</v>
      </c>
      <c r="K4" s="9">
        <v>1</v>
      </c>
      <c r="L4" s="9">
        <v>1</v>
      </c>
      <c r="M4" s="9">
        <v>1</v>
      </c>
      <c r="N4" s="9">
        <v>2</v>
      </c>
      <c r="O4" s="12" t="s">
        <v>374</v>
      </c>
      <c r="P4" s="12" t="s">
        <v>1145</v>
      </c>
      <c r="Q4" s="9">
        <v>2</v>
      </c>
      <c r="R4" s="9">
        <v>1</v>
      </c>
      <c r="S4" s="9">
        <v>2</v>
      </c>
      <c r="T4" s="9">
        <v>2</v>
      </c>
      <c r="U4" s="12" t="s">
        <v>374</v>
      </c>
      <c r="V4" s="9">
        <v>1</v>
      </c>
      <c r="W4" s="9">
        <v>1</v>
      </c>
      <c r="X4" s="9">
        <v>1</v>
      </c>
      <c r="Y4" s="12" t="s">
        <v>1146</v>
      </c>
      <c r="Z4" s="9">
        <v>1</v>
      </c>
      <c r="AA4" s="9">
        <v>1</v>
      </c>
      <c r="AB4" s="9">
        <v>1</v>
      </c>
      <c r="AC4" s="9">
        <v>1</v>
      </c>
      <c r="AD4" s="9">
        <v>2</v>
      </c>
      <c r="AE4" s="12" t="s">
        <v>374</v>
      </c>
      <c r="AF4" s="9">
        <v>1</v>
      </c>
      <c r="AG4" s="9">
        <v>2</v>
      </c>
      <c r="AH4" s="9">
        <v>2</v>
      </c>
      <c r="AI4" s="9">
        <v>2</v>
      </c>
      <c r="AJ4" s="9">
        <v>2</v>
      </c>
      <c r="AK4" s="12" t="s">
        <v>374</v>
      </c>
      <c r="AL4" s="9">
        <v>2</v>
      </c>
      <c r="AM4" s="9" t="s">
        <v>374</v>
      </c>
      <c r="AN4" s="9">
        <v>1</v>
      </c>
      <c r="AO4" s="9">
        <v>1</v>
      </c>
      <c r="AP4" s="9">
        <v>1</v>
      </c>
      <c r="AQ4" s="9">
        <v>2</v>
      </c>
      <c r="AR4" s="9">
        <v>2</v>
      </c>
      <c r="AS4" s="9">
        <v>1</v>
      </c>
      <c r="AT4" s="9">
        <v>1</v>
      </c>
      <c r="AU4" s="9">
        <v>2</v>
      </c>
      <c r="AV4" s="12" t="s">
        <v>374</v>
      </c>
      <c r="AW4" s="12" t="s">
        <v>1147</v>
      </c>
      <c r="AX4" s="12" t="s">
        <v>1148</v>
      </c>
      <c r="AY4" s="12" t="s">
        <v>1149</v>
      </c>
      <c r="AZ4" s="9">
        <v>1</v>
      </c>
      <c r="BA4" s="12" t="s">
        <v>374</v>
      </c>
      <c r="BB4" s="9"/>
      <c r="BC4" s="9"/>
      <c r="BD4" s="9"/>
      <c r="BE4" s="9"/>
      <c r="BF4" s="9"/>
      <c r="BG4" s="9"/>
      <c r="BH4" s="9" t="s">
        <v>374</v>
      </c>
      <c r="BI4" s="9">
        <v>3</v>
      </c>
      <c r="BJ4" s="12" t="s">
        <v>1159</v>
      </c>
      <c r="BK4" s="9"/>
      <c r="BL4" s="9"/>
      <c r="BM4" s="9"/>
      <c r="BN4" s="9"/>
      <c r="BO4" s="9"/>
      <c r="BP4" s="9"/>
      <c r="BQ4" s="12" t="s">
        <v>374</v>
      </c>
      <c r="BR4" s="9">
        <v>4</v>
      </c>
      <c r="BS4" s="10" t="s">
        <v>374</v>
      </c>
      <c r="BT4" s="9">
        <v>2</v>
      </c>
      <c r="BU4" s="9">
        <v>2</v>
      </c>
      <c r="BV4" s="9">
        <v>2</v>
      </c>
      <c r="BW4" s="9">
        <v>2</v>
      </c>
      <c r="BX4" s="9">
        <v>1</v>
      </c>
      <c r="BY4" s="9">
        <v>2</v>
      </c>
      <c r="BZ4" s="12" t="s">
        <v>374</v>
      </c>
      <c r="CA4" s="9">
        <v>3</v>
      </c>
      <c r="CB4" s="12" t="s">
        <v>1160</v>
      </c>
      <c r="CC4" s="9"/>
      <c r="CD4" s="9"/>
      <c r="CE4" s="9"/>
      <c r="CF4" s="9"/>
      <c r="CG4" s="9"/>
      <c r="CH4" s="9"/>
      <c r="CI4" s="12" t="s">
        <v>374</v>
      </c>
      <c r="CJ4" s="12" t="s">
        <v>1161</v>
      </c>
      <c r="CK4" s="12"/>
    </row>
    <row r="5" spans="1:89" ht="90" x14ac:dyDescent="0.25">
      <c r="A5" s="11" t="s">
        <v>372</v>
      </c>
      <c r="B5" s="10" t="s">
        <v>373</v>
      </c>
      <c r="C5" s="9">
        <v>1</v>
      </c>
      <c r="D5" s="9">
        <v>2022</v>
      </c>
      <c r="E5" s="12" t="s">
        <v>585</v>
      </c>
      <c r="F5" s="9">
        <v>1</v>
      </c>
      <c r="G5" s="9">
        <v>1</v>
      </c>
      <c r="H5" s="9">
        <v>1</v>
      </c>
      <c r="I5" s="9">
        <v>1</v>
      </c>
      <c r="J5" s="9">
        <v>1</v>
      </c>
      <c r="K5" s="9">
        <v>2</v>
      </c>
      <c r="L5" s="9">
        <v>1</v>
      </c>
      <c r="M5" s="9">
        <v>1</v>
      </c>
      <c r="N5" s="9">
        <v>2</v>
      </c>
      <c r="O5" s="12" t="s">
        <v>374</v>
      </c>
      <c r="P5" s="12" t="s">
        <v>586</v>
      </c>
      <c r="Q5" s="9">
        <v>1</v>
      </c>
      <c r="R5" s="9">
        <v>2</v>
      </c>
      <c r="S5" s="9">
        <v>1</v>
      </c>
      <c r="T5" s="9">
        <v>2</v>
      </c>
      <c r="U5" s="12" t="s">
        <v>374</v>
      </c>
      <c r="V5" s="9">
        <v>1</v>
      </c>
      <c r="W5" s="9">
        <v>1</v>
      </c>
      <c r="X5" s="9">
        <v>1</v>
      </c>
      <c r="Y5" s="12" t="s">
        <v>587</v>
      </c>
      <c r="Z5" s="9">
        <v>1</v>
      </c>
      <c r="AA5" s="9">
        <v>1</v>
      </c>
      <c r="AB5" s="9">
        <v>1</v>
      </c>
      <c r="AC5" s="9">
        <v>1</v>
      </c>
      <c r="AD5" s="9">
        <v>2</v>
      </c>
      <c r="AE5" s="12" t="s">
        <v>374</v>
      </c>
      <c r="AF5" s="9">
        <v>1</v>
      </c>
      <c r="AG5" s="9">
        <v>1</v>
      </c>
      <c r="AH5" s="9">
        <v>1</v>
      </c>
      <c r="AI5" s="9">
        <v>2</v>
      </c>
      <c r="AJ5" s="9">
        <v>2</v>
      </c>
      <c r="AK5" s="12" t="s">
        <v>374</v>
      </c>
      <c r="AL5" s="9">
        <v>2</v>
      </c>
      <c r="AM5" s="9" t="s">
        <v>374</v>
      </c>
      <c r="AN5" s="9">
        <v>1</v>
      </c>
      <c r="AO5" s="9">
        <v>1</v>
      </c>
      <c r="AP5" s="9">
        <v>1</v>
      </c>
      <c r="AQ5" s="9">
        <v>2</v>
      </c>
      <c r="AR5" s="9">
        <v>1</v>
      </c>
      <c r="AS5" s="9">
        <v>1</v>
      </c>
      <c r="AT5" s="9">
        <v>1</v>
      </c>
      <c r="AU5" s="9">
        <v>2</v>
      </c>
      <c r="AV5" s="12" t="s">
        <v>374</v>
      </c>
      <c r="AW5" s="12" t="s">
        <v>588</v>
      </c>
      <c r="AX5" s="12" t="s">
        <v>589</v>
      </c>
      <c r="AY5" s="12" t="s">
        <v>589</v>
      </c>
      <c r="AZ5" s="9">
        <v>3</v>
      </c>
      <c r="BA5" s="12" t="s">
        <v>610</v>
      </c>
      <c r="BB5" s="9"/>
      <c r="BC5" s="9"/>
      <c r="BD5" s="9"/>
      <c r="BE5" s="9"/>
      <c r="BF5" s="9"/>
      <c r="BG5" s="9"/>
      <c r="BH5" s="9" t="s">
        <v>374</v>
      </c>
      <c r="BI5" s="9">
        <v>1</v>
      </c>
      <c r="BJ5" s="12" t="s">
        <v>611</v>
      </c>
      <c r="BK5" s="9"/>
      <c r="BL5" s="9"/>
      <c r="BM5" s="9"/>
      <c r="BN5" s="9"/>
      <c r="BO5" s="9"/>
      <c r="BP5" s="9"/>
      <c r="BQ5" s="12" t="s">
        <v>374</v>
      </c>
      <c r="BR5" s="9">
        <v>3</v>
      </c>
      <c r="BS5" s="10" t="s">
        <v>612</v>
      </c>
      <c r="BT5" s="9"/>
      <c r="BU5" s="9"/>
      <c r="BV5" s="9"/>
      <c r="BW5" s="9"/>
      <c r="BX5" s="9"/>
      <c r="BY5" s="9"/>
      <c r="BZ5" s="12" t="s">
        <v>374</v>
      </c>
      <c r="CA5" s="9">
        <v>4</v>
      </c>
      <c r="CB5" s="12" t="s">
        <v>374</v>
      </c>
      <c r="CC5" s="9">
        <v>2</v>
      </c>
      <c r="CD5" s="9">
        <v>2</v>
      </c>
      <c r="CE5" s="9">
        <v>2</v>
      </c>
      <c r="CF5" s="9">
        <v>2</v>
      </c>
      <c r="CG5" s="9">
        <v>1</v>
      </c>
      <c r="CH5" s="9">
        <v>2</v>
      </c>
      <c r="CI5" s="12" t="s">
        <v>374</v>
      </c>
      <c r="CJ5" s="12" t="s">
        <v>613</v>
      </c>
      <c r="CK5" s="12"/>
    </row>
    <row r="6" spans="1:89" ht="210" x14ac:dyDescent="0.25">
      <c r="A6" s="11" t="s">
        <v>626</v>
      </c>
      <c r="B6" s="10" t="s">
        <v>627</v>
      </c>
      <c r="C6" s="9">
        <v>2</v>
      </c>
      <c r="D6" s="9"/>
      <c r="E6" s="12"/>
      <c r="F6" s="9">
        <v>2</v>
      </c>
      <c r="G6" s="9">
        <v>2</v>
      </c>
      <c r="H6" s="9">
        <v>2</v>
      </c>
      <c r="I6" s="9">
        <v>2</v>
      </c>
      <c r="J6" s="9">
        <v>1</v>
      </c>
      <c r="K6" s="9">
        <v>2</v>
      </c>
      <c r="L6" s="9">
        <v>2</v>
      </c>
      <c r="M6" s="9">
        <v>1</v>
      </c>
      <c r="N6" s="9">
        <v>2</v>
      </c>
      <c r="O6" s="12" t="s">
        <v>374</v>
      </c>
      <c r="P6" s="12" t="s">
        <v>788</v>
      </c>
      <c r="Q6" s="9">
        <v>2</v>
      </c>
      <c r="R6" s="9">
        <v>2</v>
      </c>
      <c r="S6" s="9">
        <v>2</v>
      </c>
      <c r="T6" s="9">
        <v>2</v>
      </c>
      <c r="U6" s="12" t="s">
        <v>374</v>
      </c>
      <c r="V6" s="9">
        <v>1</v>
      </c>
      <c r="W6" s="9">
        <v>2</v>
      </c>
      <c r="X6" s="9">
        <v>2</v>
      </c>
      <c r="Y6" s="12" t="s">
        <v>789</v>
      </c>
      <c r="Z6" s="9">
        <v>1</v>
      </c>
      <c r="AA6" s="9">
        <v>1</v>
      </c>
      <c r="AB6" s="9">
        <v>1</v>
      </c>
      <c r="AC6" s="9">
        <v>1</v>
      </c>
      <c r="AD6" s="9">
        <v>2</v>
      </c>
      <c r="AE6" s="12" t="s">
        <v>374</v>
      </c>
      <c r="AF6" s="9">
        <v>2</v>
      </c>
      <c r="AG6" s="9">
        <v>2</v>
      </c>
      <c r="AH6" s="9">
        <v>2</v>
      </c>
      <c r="AI6" s="9">
        <v>2</v>
      </c>
      <c r="AJ6" s="9">
        <v>2</v>
      </c>
      <c r="AK6" s="12" t="s">
        <v>374</v>
      </c>
      <c r="AL6" s="9">
        <v>2</v>
      </c>
      <c r="AM6" s="9" t="s">
        <v>374</v>
      </c>
      <c r="AN6" s="9">
        <v>1</v>
      </c>
      <c r="AO6" s="9">
        <v>2</v>
      </c>
      <c r="AP6" s="9">
        <v>1</v>
      </c>
      <c r="AQ6" s="9">
        <v>2</v>
      </c>
      <c r="AR6" s="9">
        <v>2</v>
      </c>
      <c r="AS6" s="9">
        <v>1</v>
      </c>
      <c r="AT6" s="9">
        <v>2</v>
      </c>
      <c r="AU6" s="9">
        <v>2</v>
      </c>
      <c r="AV6" s="12" t="s">
        <v>374</v>
      </c>
      <c r="AW6" s="12" t="s">
        <v>790</v>
      </c>
      <c r="AX6" s="12" t="s">
        <v>791</v>
      </c>
      <c r="AY6" s="12" t="s">
        <v>790</v>
      </c>
      <c r="AZ6" s="9">
        <v>3</v>
      </c>
      <c r="BA6" s="12" t="s">
        <v>802</v>
      </c>
      <c r="BB6" s="9"/>
      <c r="BC6" s="9"/>
      <c r="BD6" s="9"/>
      <c r="BE6" s="9"/>
      <c r="BF6" s="9"/>
      <c r="BG6" s="9"/>
      <c r="BH6" s="9" t="s">
        <v>374</v>
      </c>
      <c r="BI6" s="9">
        <v>4</v>
      </c>
      <c r="BJ6" s="12" t="s">
        <v>374</v>
      </c>
      <c r="BK6" s="9">
        <v>2</v>
      </c>
      <c r="BL6" s="9">
        <v>2</v>
      </c>
      <c r="BM6" s="9">
        <v>2</v>
      </c>
      <c r="BN6" s="9">
        <v>2</v>
      </c>
      <c r="BO6" s="9">
        <v>1</v>
      </c>
      <c r="BP6" s="9">
        <v>2</v>
      </c>
      <c r="BQ6" s="12" t="s">
        <v>374</v>
      </c>
      <c r="BR6" s="9">
        <v>4</v>
      </c>
      <c r="BS6" s="10" t="s">
        <v>374</v>
      </c>
      <c r="BT6" s="9">
        <v>2</v>
      </c>
      <c r="BU6" s="9">
        <v>2</v>
      </c>
      <c r="BV6" s="9">
        <v>2</v>
      </c>
      <c r="BW6" s="9">
        <v>2</v>
      </c>
      <c r="BX6" s="9">
        <v>1</v>
      </c>
      <c r="BY6" s="9">
        <v>2</v>
      </c>
      <c r="BZ6" s="12" t="s">
        <v>374</v>
      </c>
      <c r="CA6" s="9">
        <v>4</v>
      </c>
      <c r="CB6" s="12" t="s">
        <v>374</v>
      </c>
      <c r="CC6" s="9">
        <v>2</v>
      </c>
      <c r="CD6" s="9">
        <v>2</v>
      </c>
      <c r="CE6" s="9">
        <v>2</v>
      </c>
      <c r="CF6" s="9">
        <v>2</v>
      </c>
      <c r="CG6" s="9">
        <v>1</v>
      </c>
      <c r="CH6" s="9">
        <v>2</v>
      </c>
      <c r="CI6" s="12" t="s">
        <v>374</v>
      </c>
      <c r="CJ6" s="12" t="s">
        <v>803</v>
      </c>
      <c r="CK6" s="12"/>
    </row>
    <row r="7" spans="1:89" ht="105" x14ac:dyDescent="0.25">
      <c r="A7" s="11" t="s">
        <v>1301</v>
      </c>
      <c r="B7" s="10" t="s">
        <v>1302</v>
      </c>
      <c r="C7" s="9">
        <v>1</v>
      </c>
      <c r="D7" s="9">
        <v>2022</v>
      </c>
      <c r="E7" s="12" t="s">
        <v>1343</v>
      </c>
      <c r="F7" s="9">
        <v>1</v>
      </c>
      <c r="G7" s="9">
        <v>1</v>
      </c>
      <c r="H7" s="9">
        <v>2</v>
      </c>
      <c r="I7" s="9">
        <v>1</v>
      </c>
      <c r="J7" s="9">
        <v>1</v>
      </c>
      <c r="K7" s="9">
        <v>1</v>
      </c>
      <c r="L7" s="9">
        <v>1</v>
      </c>
      <c r="M7" s="9">
        <v>1</v>
      </c>
      <c r="N7" s="9">
        <v>1</v>
      </c>
      <c r="O7" s="12" t="s">
        <v>1344</v>
      </c>
      <c r="P7" s="12" t="s">
        <v>1345</v>
      </c>
      <c r="Q7" s="9">
        <v>1</v>
      </c>
      <c r="R7" s="9">
        <v>1</v>
      </c>
      <c r="S7" s="9">
        <v>1</v>
      </c>
      <c r="T7" s="9">
        <v>2</v>
      </c>
      <c r="U7" s="12" t="s">
        <v>374</v>
      </c>
      <c r="V7" s="9">
        <v>1</v>
      </c>
      <c r="W7" s="9">
        <v>1</v>
      </c>
      <c r="X7" s="9">
        <v>1</v>
      </c>
      <c r="Y7" s="12" t="s">
        <v>1359</v>
      </c>
      <c r="Z7" s="9">
        <v>1</v>
      </c>
      <c r="AA7" s="9">
        <v>1</v>
      </c>
      <c r="AB7" s="9">
        <v>1</v>
      </c>
      <c r="AC7" s="9">
        <v>1</v>
      </c>
      <c r="AD7" s="9">
        <v>2</v>
      </c>
      <c r="AE7" s="12" t="s">
        <v>374</v>
      </c>
      <c r="AF7" s="9">
        <v>1</v>
      </c>
      <c r="AG7" s="9">
        <v>2</v>
      </c>
      <c r="AH7" s="9">
        <v>2</v>
      </c>
      <c r="AI7" s="9">
        <v>1</v>
      </c>
      <c r="AJ7" s="9">
        <v>2</v>
      </c>
      <c r="AK7" s="12" t="s">
        <v>374</v>
      </c>
      <c r="AL7" s="9">
        <v>2</v>
      </c>
      <c r="AM7" s="9" t="s">
        <v>374</v>
      </c>
      <c r="AN7" s="9">
        <v>1</v>
      </c>
      <c r="AO7" s="9">
        <v>1</v>
      </c>
      <c r="AP7" s="9">
        <v>1</v>
      </c>
      <c r="AQ7" s="9">
        <v>1</v>
      </c>
      <c r="AR7" s="9">
        <v>2</v>
      </c>
      <c r="AS7" s="9">
        <v>2</v>
      </c>
      <c r="AT7" s="9">
        <v>1</v>
      </c>
      <c r="AU7" s="9">
        <v>2</v>
      </c>
      <c r="AV7" s="12" t="s">
        <v>374</v>
      </c>
      <c r="AW7" s="12" t="s">
        <v>1353</v>
      </c>
      <c r="AX7" s="12" t="s">
        <v>1354</v>
      </c>
      <c r="AY7" s="12" t="s">
        <v>1355</v>
      </c>
      <c r="AZ7" s="9">
        <v>3</v>
      </c>
      <c r="BA7" s="12" t="s">
        <v>1346</v>
      </c>
      <c r="BB7" s="9"/>
      <c r="BC7" s="9"/>
      <c r="BD7" s="9"/>
      <c r="BE7" s="9"/>
      <c r="BF7" s="9"/>
      <c r="BG7" s="9"/>
      <c r="BH7" s="9" t="s">
        <v>374</v>
      </c>
      <c r="BI7" s="9">
        <v>1</v>
      </c>
      <c r="BJ7" s="12" t="s">
        <v>1356</v>
      </c>
      <c r="BK7" s="9"/>
      <c r="BL7" s="9"/>
      <c r="BM7" s="9"/>
      <c r="BN7" s="9"/>
      <c r="BO7" s="9"/>
      <c r="BP7" s="9"/>
      <c r="BQ7" s="12" t="s">
        <v>374</v>
      </c>
      <c r="BR7" s="9">
        <v>3</v>
      </c>
      <c r="BS7" s="10" t="s">
        <v>153</v>
      </c>
      <c r="BT7" s="9"/>
      <c r="BU7" s="9"/>
      <c r="BV7" s="9"/>
      <c r="BW7" s="9"/>
      <c r="BX7" s="9"/>
      <c r="BY7" s="9"/>
      <c r="BZ7" s="12" t="s">
        <v>374</v>
      </c>
      <c r="CA7" s="9">
        <v>3</v>
      </c>
      <c r="CB7" s="12" t="s">
        <v>1351</v>
      </c>
      <c r="CC7" s="9"/>
      <c r="CD7" s="9"/>
      <c r="CE7" s="9"/>
      <c r="CF7" s="9"/>
      <c r="CG7" s="9"/>
      <c r="CH7" s="9"/>
      <c r="CI7" s="12" t="s">
        <v>374</v>
      </c>
      <c r="CJ7" s="12" t="s">
        <v>1347</v>
      </c>
      <c r="CK7" s="12"/>
    </row>
    <row r="8" spans="1:89" ht="90" x14ac:dyDescent="0.25">
      <c r="A8" s="11" t="s">
        <v>479</v>
      </c>
      <c r="B8" s="10" t="s">
        <v>480</v>
      </c>
      <c r="C8" s="9">
        <v>2</v>
      </c>
      <c r="D8" s="9"/>
      <c r="E8" s="12"/>
      <c r="F8" s="9">
        <v>1</v>
      </c>
      <c r="G8" s="9">
        <v>1</v>
      </c>
      <c r="H8" s="9">
        <v>2</v>
      </c>
      <c r="I8" s="9">
        <v>1</v>
      </c>
      <c r="J8" s="9">
        <v>1</v>
      </c>
      <c r="K8" s="9">
        <v>2</v>
      </c>
      <c r="L8" s="9">
        <v>2</v>
      </c>
      <c r="M8" s="9">
        <v>2</v>
      </c>
      <c r="N8" s="9">
        <v>1</v>
      </c>
      <c r="O8" s="12" t="s">
        <v>1280</v>
      </c>
      <c r="P8" s="12" t="s">
        <v>1281</v>
      </c>
      <c r="Q8" s="9">
        <v>2</v>
      </c>
      <c r="R8" s="9">
        <v>2</v>
      </c>
      <c r="S8" s="9">
        <v>2</v>
      </c>
      <c r="T8" s="9">
        <v>2</v>
      </c>
      <c r="U8" s="12" t="str">
        <f>IF(T8=1,"",IF(T8=2,"NA",""))</f>
        <v>NA</v>
      </c>
      <c r="V8" s="9">
        <v>1</v>
      </c>
      <c r="W8" s="9">
        <v>1</v>
      </c>
      <c r="X8" s="9">
        <v>1</v>
      </c>
      <c r="Y8" s="12" t="s">
        <v>1282</v>
      </c>
      <c r="Z8" s="9">
        <v>1</v>
      </c>
      <c r="AA8" s="9">
        <v>1</v>
      </c>
      <c r="AB8" s="9">
        <v>1</v>
      </c>
      <c r="AC8" s="9">
        <v>1</v>
      </c>
      <c r="AD8" s="9">
        <v>2</v>
      </c>
      <c r="AE8" s="12" t="str">
        <f>IF(AD8=1,"",IF(AD8=2,"NA",""))</f>
        <v>NA</v>
      </c>
      <c r="AF8" s="9">
        <v>2</v>
      </c>
      <c r="AG8" s="9">
        <v>2</v>
      </c>
      <c r="AH8" s="9">
        <v>2</v>
      </c>
      <c r="AI8" s="9">
        <v>2</v>
      </c>
      <c r="AJ8" s="9">
        <v>2</v>
      </c>
      <c r="AK8" s="12" t="str">
        <f>IF(AJ8=1,"","NA")</f>
        <v>NA</v>
      </c>
      <c r="AL8" s="9">
        <v>2</v>
      </c>
      <c r="AM8" s="9" t="str">
        <f>IF(AL8=1,"","NA")</f>
        <v>NA</v>
      </c>
      <c r="AN8" s="9">
        <v>1</v>
      </c>
      <c r="AO8" s="9">
        <v>1</v>
      </c>
      <c r="AP8" s="9">
        <v>1</v>
      </c>
      <c r="AQ8" s="9">
        <v>1</v>
      </c>
      <c r="AR8" s="9">
        <v>1</v>
      </c>
      <c r="AS8" s="9">
        <v>1</v>
      </c>
      <c r="AT8" s="9">
        <v>1</v>
      </c>
      <c r="AU8" s="9">
        <v>2</v>
      </c>
      <c r="AV8" s="12" t="str">
        <f>IF(AU8=1,"",IF(AU8=2,"NA",""))</f>
        <v>NA</v>
      </c>
      <c r="AW8" s="12" t="s">
        <v>1283</v>
      </c>
      <c r="AX8" s="12" t="s">
        <v>1284</v>
      </c>
      <c r="AY8" s="12" t="s">
        <v>1285</v>
      </c>
      <c r="AZ8" s="9">
        <v>3</v>
      </c>
      <c r="BA8" s="12" t="s">
        <v>1169</v>
      </c>
      <c r="BB8" s="9"/>
      <c r="BC8" s="9"/>
      <c r="BD8" s="9"/>
      <c r="BE8" s="9"/>
      <c r="BF8" s="9"/>
      <c r="BG8" s="9"/>
      <c r="BH8" s="9" t="str">
        <f>IF(BG8=1,"","NA")</f>
        <v>NA</v>
      </c>
      <c r="BI8" s="9">
        <v>1</v>
      </c>
      <c r="BJ8" s="12" t="str">
        <f>IF(OR(BI8=1,BI8=2,BI8=4),"NA","")</f>
        <v>NA</v>
      </c>
      <c r="BK8" s="9"/>
      <c r="BL8" s="9"/>
      <c r="BM8" s="9"/>
      <c r="BN8" s="9"/>
      <c r="BO8" s="9"/>
      <c r="BP8" s="9"/>
      <c r="BQ8" s="12" t="str">
        <f>IF(BP8=1,"","NA")</f>
        <v>NA</v>
      </c>
      <c r="BR8" s="9">
        <v>1</v>
      </c>
      <c r="BS8" s="10" t="str">
        <f>IF(OR(BR8=1,BR8=2,BR8=4),"NA","")</f>
        <v>NA</v>
      </c>
      <c r="BT8" s="9"/>
      <c r="BU8" s="9"/>
      <c r="BV8" s="9"/>
      <c r="BW8" s="9"/>
      <c r="BX8" s="9"/>
      <c r="BY8" s="9"/>
      <c r="BZ8" s="12" t="str">
        <f>IF(BY8=1,"","NA")</f>
        <v>NA</v>
      </c>
      <c r="CA8" s="9">
        <v>1</v>
      </c>
      <c r="CB8" s="12" t="str">
        <f>IF(OR(CA8=1,CA8=2,CA8=4),"NA","")</f>
        <v>NA</v>
      </c>
      <c r="CC8" s="9"/>
      <c r="CD8" s="9"/>
      <c r="CE8" s="9"/>
      <c r="CF8" s="9"/>
      <c r="CG8" s="9"/>
      <c r="CH8" s="9"/>
      <c r="CI8" s="12" t="str">
        <f>IF(CH8=1,"","NA")</f>
        <v>NA</v>
      </c>
      <c r="CJ8" s="12" t="s">
        <v>1294</v>
      </c>
      <c r="CK8" s="12" t="s">
        <v>1396</v>
      </c>
    </row>
    <row r="9" spans="1:89" ht="30" x14ac:dyDescent="0.25">
      <c r="A9" s="11" t="s">
        <v>380</v>
      </c>
      <c r="B9" s="10" t="s">
        <v>381</v>
      </c>
      <c r="C9" s="9">
        <v>1</v>
      </c>
      <c r="D9" s="9">
        <v>2022</v>
      </c>
      <c r="E9" s="12" t="s">
        <v>590</v>
      </c>
      <c r="F9" s="9">
        <v>1</v>
      </c>
      <c r="G9" s="9">
        <v>1</v>
      </c>
      <c r="H9" s="9">
        <v>2</v>
      </c>
      <c r="I9" s="9">
        <v>1</v>
      </c>
      <c r="J9" s="9">
        <v>1</v>
      </c>
      <c r="K9" s="9">
        <v>2</v>
      </c>
      <c r="L9" s="9">
        <v>1</v>
      </c>
      <c r="M9" s="9">
        <v>1</v>
      </c>
      <c r="N9" s="9">
        <v>2</v>
      </c>
      <c r="O9" s="12" t="s">
        <v>374</v>
      </c>
      <c r="P9" s="12" t="s">
        <v>591</v>
      </c>
      <c r="Q9" s="9">
        <v>1</v>
      </c>
      <c r="R9" s="9">
        <v>1</v>
      </c>
      <c r="S9" s="9">
        <v>2</v>
      </c>
      <c r="T9" s="9">
        <v>1</v>
      </c>
      <c r="U9" s="12" t="s">
        <v>592</v>
      </c>
      <c r="V9" s="9">
        <v>1</v>
      </c>
      <c r="W9" s="9">
        <v>1</v>
      </c>
      <c r="X9" s="9">
        <v>1</v>
      </c>
      <c r="Y9" s="12" t="s">
        <v>593</v>
      </c>
      <c r="Z9" s="9">
        <v>1</v>
      </c>
      <c r="AA9" s="9">
        <v>1</v>
      </c>
      <c r="AB9" s="9">
        <v>1</v>
      </c>
      <c r="AC9" s="9">
        <v>1</v>
      </c>
      <c r="AD9" s="9">
        <v>1</v>
      </c>
      <c r="AE9" s="12" t="s">
        <v>594</v>
      </c>
      <c r="AF9" s="9">
        <v>1</v>
      </c>
      <c r="AG9" s="9">
        <v>2</v>
      </c>
      <c r="AH9" s="9">
        <v>2</v>
      </c>
      <c r="AI9" s="9">
        <v>2</v>
      </c>
      <c r="AJ9" s="9">
        <v>1</v>
      </c>
      <c r="AK9" s="12" t="s">
        <v>595</v>
      </c>
      <c r="AL9" s="9">
        <v>2</v>
      </c>
      <c r="AM9" s="9" t="s">
        <v>374</v>
      </c>
      <c r="AN9" s="9">
        <v>1</v>
      </c>
      <c r="AO9" s="9">
        <v>1</v>
      </c>
      <c r="AP9" s="9">
        <v>1</v>
      </c>
      <c r="AQ9" s="9">
        <v>1</v>
      </c>
      <c r="AR9" s="9">
        <v>1</v>
      </c>
      <c r="AS9" s="9">
        <v>1</v>
      </c>
      <c r="AT9" s="9">
        <v>1</v>
      </c>
      <c r="AU9" s="9">
        <v>2</v>
      </c>
      <c r="AV9" s="12" t="s">
        <v>374</v>
      </c>
      <c r="AW9" s="12"/>
      <c r="AX9" s="12" t="s">
        <v>596</v>
      </c>
      <c r="AY9" s="12" t="s">
        <v>597</v>
      </c>
      <c r="AZ9" s="9">
        <v>3</v>
      </c>
      <c r="BA9" s="12" t="s">
        <v>614</v>
      </c>
      <c r="BB9" s="9"/>
      <c r="BC9" s="9"/>
      <c r="BD9" s="9"/>
      <c r="BE9" s="9"/>
      <c r="BF9" s="9"/>
      <c r="BG9" s="9"/>
      <c r="BH9" s="9" t="s">
        <v>374</v>
      </c>
      <c r="BI9" s="9">
        <v>3</v>
      </c>
      <c r="BJ9" s="12" t="s">
        <v>615</v>
      </c>
      <c r="BK9" s="9"/>
      <c r="BL9" s="9"/>
      <c r="BM9" s="9"/>
      <c r="BN9" s="9"/>
      <c r="BO9" s="9"/>
      <c r="BP9" s="9"/>
      <c r="BQ9" s="12" t="s">
        <v>374</v>
      </c>
      <c r="BR9" s="9">
        <v>3</v>
      </c>
      <c r="BS9" s="10" t="s">
        <v>616</v>
      </c>
      <c r="BT9" s="9"/>
      <c r="BU9" s="9"/>
      <c r="BV9" s="9"/>
      <c r="BW9" s="9"/>
      <c r="BX9" s="9"/>
      <c r="BY9" s="9"/>
      <c r="BZ9" s="12" t="s">
        <v>374</v>
      </c>
      <c r="CA9" s="9">
        <v>2</v>
      </c>
      <c r="CB9" s="12" t="s">
        <v>617</v>
      </c>
      <c r="CC9" s="9"/>
      <c r="CD9" s="9"/>
      <c r="CE9" s="9"/>
      <c r="CF9" s="9"/>
      <c r="CG9" s="9"/>
      <c r="CH9" s="9"/>
      <c r="CI9" s="12" t="s">
        <v>374</v>
      </c>
      <c r="CJ9" s="12"/>
      <c r="CK9" s="12"/>
    </row>
    <row r="10" spans="1:89" ht="45" x14ac:dyDescent="0.25">
      <c r="A10" s="11" t="s">
        <v>1165</v>
      </c>
      <c r="B10" s="10" t="s">
        <v>813</v>
      </c>
      <c r="C10" s="9">
        <v>1</v>
      </c>
      <c r="D10" s="9">
        <v>2022</v>
      </c>
      <c r="E10" s="12" t="s">
        <v>995</v>
      </c>
      <c r="F10" s="9">
        <v>1</v>
      </c>
      <c r="G10" s="9">
        <v>1</v>
      </c>
      <c r="H10" s="9">
        <v>1</v>
      </c>
      <c r="I10" s="9">
        <v>1</v>
      </c>
      <c r="J10" s="9">
        <v>1</v>
      </c>
      <c r="K10" s="9">
        <v>2</v>
      </c>
      <c r="L10" s="9">
        <v>2</v>
      </c>
      <c r="M10" s="9">
        <v>1</v>
      </c>
      <c r="N10" s="9">
        <v>2</v>
      </c>
      <c r="O10" s="12" t="s">
        <v>374</v>
      </c>
      <c r="P10" s="12" t="s">
        <v>996</v>
      </c>
      <c r="Q10" s="9">
        <v>2</v>
      </c>
      <c r="R10" s="9">
        <v>2</v>
      </c>
      <c r="S10" s="9">
        <v>2</v>
      </c>
      <c r="T10" s="9">
        <v>2</v>
      </c>
      <c r="U10" s="12" t="s">
        <v>374</v>
      </c>
      <c r="V10" s="9">
        <v>1</v>
      </c>
      <c r="W10" s="9">
        <v>2</v>
      </c>
      <c r="X10" s="9">
        <v>1</v>
      </c>
      <c r="Y10" s="12" t="s">
        <v>997</v>
      </c>
      <c r="Z10" s="9">
        <v>2</v>
      </c>
      <c r="AA10" s="9">
        <v>1</v>
      </c>
      <c r="AB10" s="9">
        <v>2</v>
      </c>
      <c r="AC10" s="9">
        <v>2</v>
      </c>
      <c r="AD10" s="9">
        <v>1</v>
      </c>
      <c r="AE10" s="12" t="s">
        <v>998</v>
      </c>
      <c r="AF10" s="9">
        <v>2</v>
      </c>
      <c r="AG10" s="9">
        <v>2</v>
      </c>
      <c r="AH10" s="9">
        <v>2</v>
      </c>
      <c r="AI10" s="9">
        <v>2</v>
      </c>
      <c r="AJ10" s="9">
        <v>2</v>
      </c>
      <c r="AK10" s="12" t="s">
        <v>374</v>
      </c>
      <c r="AL10" s="9">
        <v>2</v>
      </c>
      <c r="AM10" s="9" t="s">
        <v>374</v>
      </c>
      <c r="AN10" s="9">
        <v>2</v>
      </c>
      <c r="AO10" s="9">
        <v>2</v>
      </c>
      <c r="AP10" s="9">
        <v>1</v>
      </c>
      <c r="AQ10" s="9">
        <v>2</v>
      </c>
      <c r="AR10" s="9">
        <v>2</v>
      </c>
      <c r="AS10" s="9">
        <v>2</v>
      </c>
      <c r="AT10" s="9">
        <v>1</v>
      </c>
      <c r="AU10" s="9">
        <v>2</v>
      </c>
      <c r="AV10" s="12" t="s">
        <v>374</v>
      </c>
      <c r="AW10" s="12" t="s">
        <v>364</v>
      </c>
      <c r="AX10" s="12" t="s">
        <v>364</v>
      </c>
      <c r="AY10" s="12" t="s">
        <v>364</v>
      </c>
      <c r="AZ10" s="9">
        <v>3</v>
      </c>
      <c r="BA10" s="12" t="s">
        <v>1018</v>
      </c>
      <c r="BB10" s="9"/>
      <c r="BC10" s="9"/>
      <c r="BD10" s="9"/>
      <c r="BE10" s="9"/>
      <c r="BF10" s="9"/>
      <c r="BG10" s="9"/>
      <c r="BH10" s="9" t="s">
        <v>374</v>
      </c>
      <c r="BI10" s="9">
        <v>4</v>
      </c>
      <c r="BJ10" s="12" t="s">
        <v>374</v>
      </c>
      <c r="BK10" s="9">
        <v>2</v>
      </c>
      <c r="BL10" s="9">
        <v>2</v>
      </c>
      <c r="BM10" s="9">
        <v>2</v>
      </c>
      <c r="BN10" s="9">
        <v>2</v>
      </c>
      <c r="BO10" s="9">
        <v>2</v>
      </c>
      <c r="BP10" s="9">
        <v>1</v>
      </c>
      <c r="BQ10" s="12" t="s">
        <v>1019</v>
      </c>
      <c r="BR10" s="9">
        <v>4</v>
      </c>
      <c r="BS10" s="10" t="s">
        <v>374</v>
      </c>
      <c r="BT10" s="9">
        <v>2</v>
      </c>
      <c r="BU10" s="9">
        <v>2</v>
      </c>
      <c r="BV10" s="9">
        <v>2</v>
      </c>
      <c r="BW10" s="9">
        <v>2</v>
      </c>
      <c r="BX10" s="9">
        <v>2</v>
      </c>
      <c r="BY10" s="9">
        <v>1</v>
      </c>
      <c r="BZ10" s="12" t="s">
        <v>1019</v>
      </c>
      <c r="CA10" s="9">
        <v>4</v>
      </c>
      <c r="CB10" s="12" t="s">
        <v>374</v>
      </c>
      <c r="CC10" s="9">
        <v>2</v>
      </c>
      <c r="CD10" s="9">
        <v>2</v>
      </c>
      <c r="CE10" s="9">
        <v>2</v>
      </c>
      <c r="CF10" s="9">
        <v>2</v>
      </c>
      <c r="CG10" s="9">
        <v>2</v>
      </c>
      <c r="CH10" s="9">
        <v>1</v>
      </c>
      <c r="CI10" s="12" t="s">
        <v>1019</v>
      </c>
      <c r="CJ10" s="12"/>
      <c r="CK10" s="12"/>
    </row>
    <row r="11" spans="1:89" ht="75" x14ac:dyDescent="0.25">
      <c r="A11" s="11" t="s">
        <v>388</v>
      </c>
      <c r="B11" s="10" t="s">
        <v>389</v>
      </c>
      <c r="C11" s="9">
        <v>1</v>
      </c>
      <c r="D11" s="9">
        <v>2022</v>
      </c>
      <c r="E11" s="12" t="s">
        <v>598</v>
      </c>
      <c r="F11" s="9">
        <v>1</v>
      </c>
      <c r="G11" s="9">
        <v>1</v>
      </c>
      <c r="H11" s="9">
        <v>2</v>
      </c>
      <c r="I11" s="9">
        <v>1</v>
      </c>
      <c r="J11" s="9">
        <v>1</v>
      </c>
      <c r="K11" s="9">
        <v>2</v>
      </c>
      <c r="L11" s="9">
        <v>1</v>
      </c>
      <c r="M11" s="9">
        <v>1</v>
      </c>
      <c r="N11" s="9">
        <v>1</v>
      </c>
      <c r="O11" s="12" t="s">
        <v>599</v>
      </c>
      <c r="P11" s="12" t="s">
        <v>600</v>
      </c>
      <c r="Q11" s="9">
        <v>1</v>
      </c>
      <c r="R11" s="9">
        <v>2</v>
      </c>
      <c r="S11" s="9">
        <v>1</v>
      </c>
      <c r="T11" s="9">
        <v>2</v>
      </c>
      <c r="U11" s="12" t="s">
        <v>374</v>
      </c>
      <c r="V11" s="9">
        <v>1</v>
      </c>
      <c r="W11" s="9">
        <v>1</v>
      </c>
      <c r="X11" s="9">
        <v>1</v>
      </c>
      <c r="Y11" s="12" t="s">
        <v>601</v>
      </c>
      <c r="Z11" s="9">
        <v>1</v>
      </c>
      <c r="AA11" s="9">
        <v>1</v>
      </c>
      <c r="AB11" s="9">
        <v>1</v>
      </c>
      <c r="AC11" s="9">
        <v>1</v>
      </c>
      <c r="AD11" s="9">
        <v>2</v>
      </c>
      <c r="AE11" s="12" t="s">
        <v>374</v>
      </c>
      <c r="AF11" s="9">
        <v>1</v>
      </c>
      <c r="AG11" s="9">
        <v>2</v>
      </c>
      <c r="AH11" s="9">
        <v>2</v>
      </c>
      <c r="AI11" s="9">
        <v>2</v>
      </c>
      <c r="AJ11" s="9">
        <v>2</v>
      </c>
      <c r="AK11" s="12" t="s">
        <v>374</v>
      </c>
      <c r="AL11" s="9">
        <v>2</v>
      </c>
      <c r="AM11" s="9" t="s">
        <v>374</v>
      </c>
      <c r="AN11" s="9">
        <v>1</v>
      </c>
      <c r="AO11" s="9">
        <v>1</v>
      </c>
      <c r="AP11" s="9">
        <v>1</v>
      </c>
      <c r="AQ11" s="9">
        <v>2</v>
      </c>
      <c r="AR11" s="9">
        <v>1</v>
      </c>
      <c r="AS11" s="9">
        <v>2</v>
      </c>
      <c r="AT11" s="9">
        <v>1</v>
      </c>
      <c r="AU11" s="9">
        <v>2</v>
      </c>
      <c r="AV11" s="12" t="s">
        <v>374</v>
      </c>
      <c r="AW11" s="12" t="s">
        <v>602</v>
      </c>
      <c r="AX11" s="12" t="s">
        <v>603</v>
      </c>
      <c r="AY11" s="12" t="s">
        <v>604</v>
      </c>
      <c r="AZ11" s="9">
        <v>3</v>
      </c>
      <c r="BA11" s="12" t="s">
        <v>618</v>
      </c>
      <c r="BB11" s="9"/>
      <c r="BC11" s="9"/>
      <c r="BD11" s="9"/>
      <c r="BE11" s="9"/>
      <c r="BF11" s="9"/>
      <c r="BG11" s="9"/>
      <c r="BH11" s="9" t="s">
        <v>374</v>
      </c>
      <c r="BI11" s="9">
        <v>3</v>
      </c>
      <c r="BJ11" s="12" t="s">
        <v>619</v>
      </c>
      <c r="BK11" s="9"/>
      <c r="BL11" s="9"/>
      <c r="BM11" s="9"/>
      <c r="BN11" s="9"/>
      <c r="BO11" s="9"/>
      <c r="BP11" s="9"/>
      <c r="BQ11" s="12" t="s">
        <v>374</v>
      </c>
      <c r="BR11" s="9">
        <v>3</v>
      </c>
      <c r="BS11" s="10" t="s">
        <v>620</v>
      </c>
      <c r="BT11" s="9"/>
      <c r="BU11" s="9"/>
      <c r="BV11" s="9"/>
      <c r="BW11" s="9"/>
      <c r="BX11" s="9"/>
      <c r="BY11" s="9"/>
      <c r="BZ11" s="12" t="s">
        <v>374</v>
      </c>
      <c r="CA11" s="9">
        <v>3</v>
      </c>
      <c r="CB11" s="12" t="s">
        <v>618</v>
      </c>
      <c r="CC11" s="9"/>
      <c r="CD11" s="9"/>
      <c r="CE11" s="9"/>
      <c r="CF11" s="9"/>
      <c r="CG11" s="9"/>
      <c r="CH11" s="9"/>
      <c r="CI11" s="12" t="s">
        <v>374</v>
      </c>
      <c r="CJ11" s="12" t="s">
        <v>621</v>
      </c>
      <c r="CK11" s="12"/>
    </row>
    <row r="12" spans="1:89" ht="60" x14ac:dyDescent="0.25">
      <c r="A12" s="11" t="s">
        <v>1171</v>
      </c>
      <c r="B12" s="10" t="s">
        <v>1172</v>
      </c>
      <c r="C12" s="9">
        <v>1</v>
      </c>
      <c r="D12" s="9">
        <v>2022</v>
      </c>
      <c r="E12" s="12" t="s">
        <v>1286</v>
      </c>
      <c r="F12" s="9">
        <v>1</v>
      </c>
      <c r="G12" s="9">
        <v>1</v>
      </c>
      <c r="H12" s="9">
        <v>1</v>
      </c>
      <c r="I12" s="9">
        <v>1</v>
      </c>
      <c r="J12" s="9">
        <v>1</v>
      </c>
      <c r="K12" s="9">
        <v>2</v>
      </c>
      <c r="L12" s="9">
        <v>1</v>
      </c>
      <c r="M12" s="9">
        <v>1</v>
      </c>
      <c r="N12" s="9">
        <v>2</v>
      </c>
      <c r="O12" s="12" t="str">
        <f>IF(N12=1,"",IF(N12=2,"NA",""))</f>
        <v>NA</v>
      </c>
      <c r="P12" s="12" t="s">
        <v>1287</v>
      </c>
      <c r="Q12" s="9">
        <v>1</v>
      </c>
      <c r="R12" s="9">
        <v>1</v>
      </c>
      <c r="S12" s="9">
        <v>1</v>
      </c>
      <c r="T12" s="9">
        <v>2</v>
      </c>
      <c r="U12" s="12" t="str">
        <f>IF(T12=1,"",IF(T12=2,"NA",""))</f>
        <v>NA</v>
      </c>
      <c r="V12" s="9">
        <v>1</v>
      </c>
      <c r="W12" s="9">
        <v>1</v>
      </c>
      <c r="X12" s="9">
        <v>1</v>
      </c>
      <c r="Y12" s="12" t="s">
        <v>1288</v>
      </c>
      <c r="Z12" s="9">
        <v>1</v>
      </c>
      <c r="AA12" s="9">
        <v>1</v>
      </c>
      <c r="AB12" s="9">
        <v>1</v>
      </c>
      <c r="AC12" s="9">
        <v>1</v>
      </c>
      <c r="AD12" s="9">
        <v>2</v>
      </c>
      <c r="AE12" s="12" t="str">
        <f>IF(AD12=1,"",IF(AD12=2,"NA",""))</f>
        <v>NA</v>
      </c>
      <c r="AF12" s="9">
        <v>2</v>
      </c>
      <c r="AG12" s="9">
        <v>2</v>
      </c>
      <c r="AH12" s="9">
        <v>2</v>
      </c>
      <c r="AI12" s="9">
        <v>2</v>
      </c>
      <c r="AJ12" s="9">
        <v>2</v>
      </c>
      <c r="AK12" s="12" t="str">
        <f>IF(AJ12=1,"","NA")</f>
        <v>NA</v>
      </c>
      <c r="AL12" s="9">
        <v>2</v>
      </c>
      <c r="AM12" s="9" t="str">
        <f>IF(AL12=1,"","NA")</f>
        <v>NA</v>
      </c>
      <c r="AN12" s="9">
        <v>1</v>
      </c>
      <c r="AO12" s="9">
        <v>2</v>
      </c>
      <c r="AP12" s="9">
        <v>1</v>
      </c>
      <c r="AQ12" s="9">
        <v>2</v>
      </c>
      <c r="AR12" s="9">
        <v>2</v>
      </c>
      <c r="AS12" s="9">
        <v>1</v>
      </c>
      <c r="AT12" s="9">
        <v>1</v>
      </c>
      <c r="AU12" s="9">
        <v>2</v>
      </c>
      <c r="AV12" s="12" t="str">
        <f>IF(AU12=1,"",IF(AU12=2,"NA",""))</f>
        <v>NA</v>
      </c>
      <c r="AW12" s="12" t="s">
        <v>1289</v>
      </c>
      <c r="AX12" s="12" t="s">
        <v>1290</v>
      </c>
      <c r="AY12" s="12" t="s">
        <v>1289</v>
      </c>
      <c r="AZ12" s="9">
        <v>3</v>
      </c>
      <c r="BA12" s="12" t="s">
        <v>1295</v>
      </c>
      <c r="BB12" s="9"/>
      <c r="BC12" s="9"/>
      <c r="BD12" s="9"/>
      <c r="BE12" s="9"/>
      <c r="BF12" s="9"/>
      <c r="BG12" s="9"/>
      <c r="BH12" s="9" t="str">
        <f>IF(BG12=1,"","NA")</f>
        <v>NA</v>
      </c>
      <c r="BI12" s="9">
        <v>1</v>
      </c>
      <c r="BJ12" s="12" t="str">
        <f>IF(OR(BI12=1,BI12=2,BI12=4),"NA","")</f>
        <v>NA</v>
      </c>
      <c r="BK12" s="9"/>
      <c r="BL12" s="9"/>
      <c r="BM12" s="9"/>
      <c r="BN12" s="9"/>
      <c r="BO12" s="9"/>
      <c r="BP12" s="9"/>
      <c r="BQ12" s="12" t="str">
        <f>IF(BP12=1,"","NA")</f>
        <v>NA</v>
      </c>
      <c r="BR12" s="9">
        <v>3</v>
      </c>
      <c r="BS12" s="10" t="s">
        <v>1295</v>
      </c>
      <c r="BT12" s="9"/>
      <c r="BU12" s="9"/>
      <c r="BV12" s="9"/>
      <c r="BW12" s="9"/>
      <c r="BX12" s="9"/>
      <c r="BY12" s="9"/>
      <c r="BZ12" s="12" t="str">
        <f>IF(BY12=1,"","NA")</f>
        <v>NA</v>
      </c>
      <c r="CA12" s="9">
        <v>3</v>
      </c>
      <c r="CB12" s="12" t="s">
        <v>1295</v>
      </c>
      <c r="CC12" s="9"/>
      <c r="CD12" s="9"/>
      <c r="CE12" s="9"/>
      <c r="CF12" s="9"/>
      <c r="CG12" s="9"/>
      <c r="CH12" s="9"/>
      <c r="CI12" s="12" t="str">
        <f>IF(CH12=1,"","NA")</f>
        <v>NA</v>
      </c>
      <c r="CJ12" s="12" t="s">
        <v>1296</v>
      </c>
      <c r="CK12" s="12"/>
    </row>
    <row r="13" spans="1:89" ht="60" x14ac:dyDescent="0.25">
      <c r="A13" s="11" t="s">
        <v>1166</v>
      </c>
      <c r="B13" s="10" t="s">
        <v>815</v>
      </c>
      <c r="C13" s="9">
        <v>1</v>
      </c>
      <c r="D13" s="9">
        <v>2022</v>
      </c>
      <c r="E13" s="12" t="s">
        <v>999</v>
      </c>
      <c r="F13" s="9">
        <v>1</v>
      </c>
      <c r="G13" s="9">
        <v>1</v>
      </c>
      <c r="H13" s="9">
        <v>2</v>
      </c>
      <c r="I13" s="9">
        <v>1</v>
      </c>
      <c r="J13" s="9">
        <v>1</v>
      </c>
      <c r="K13" s="9">
        <v>2</v>
      </c>
      <c r="L13" s="9">
        <v>2</v>
      </c>
      <c r="M13" s="9">
        <v>1</v>
      </c>
      <c r="N13" s="9">
        <v>2</v>
      </c>
      <c r="O13" s="12" t="s">
        <v>374</v>
      </c>
      <c r="P13" s="12" t="s">
        <v>1000</v>
      </c>
      <c r="Q13" s="9">
        <v>2</v>
      </c>
      <c r="R13" s="9">
        <v>2</v>
      </c>
      <c r="S13" s="9">
        <v>2</v>
      </c>
      <c r="T13" s="9">
        <v>1</v>
      </c>
      <c r="U13" s="12" t="s">
        <v>1001</v>
      </c>
      <c r="V13" s="9">
        <v>1</v>
      </c>
      <c r="W13" s="9">
        <v>1</v>
      </c>
      <c r="X13" s="9">
        <v>1</v>
      </c>
      <c r="Y13" s="12" t="s">
        <v>1002</v>
      </c>
      <c r="Z13" s="9">
        <v>1</v>
      </c>
      <c r="AA13" s="9">
        <v>1</v>
      </c>
      <c r="AB13" s="9">
        <v>1</v>
      </c>
      <c r="AC13" s="9">
        <v>1</v>
      </c>
      <c r="AD13" s="9">
        <v>2</v>
      </c>
      <c r="AE13" s="12" t="s">
        <v>374</v>
      </c>
      <c r="AF13" s="9">
        <v>2</v>
      </c>
      <c r="AG13" s="9">
        <v>2</v>
      </c>
      <c r="AH13" s="9">
        <v>2</v>
      </c>
      <c r="AI13" s="9">
        <v>2</v>
      </c>
      <c r="AJ13" s="9">
        <v>2</v>
      </c>
      <c r="AK13" s="12" t="s">
        <v>374</v>
      </c>
      <c r="AL13" s="9">
        <v>2</v>
      </c>
      <c r="AM13" s="9" t="s">
        <v>374</v>
      </c>
      <c r="AN13" s="9">
        <v>1</v>
      </c>
      <c r="AO13" s="9">
        <v>2</v>
      </c>
      <c r="AP13" s="9">
        <v>1</v>
      </c>
      <c r="AQ13" s="9">
        <v>2</v>
      </c>
      <c r="AR13" s="9">
        <v>1</v>
      </c>
      <c r="AS13" s="9">
        <v>2</v>
      </c>
      <c r="AT13" s="9">
        <v>1</v>
      </c>
      <c r="AU13" s="9">
        <v>2</v>
      </c>
      <c r="AV13" s="12" t="s">
        <v>374</v>
      </c>
      <c r="AW13" s="12" t="s">
        <v>1003</v>
      </c>
      <c r="AX13" s="12" t="s">
        <v>1003</v>
      </c>
      <c r="AY13" s="12" t="s">
        <v>1003</v>
      </c>
      <c r="AZ13" s="9">
        <v>3</v>
      </c>
      <c r="BA13" s="12" t="s">
        <v>1020</v>
      </c>
      <c r="BB13" s="9"/>
      <c r="BC13" s="9"/>
      <c r="BD13" s="9"/>
      <c r="BE13" s="9"/>
      <c r="BF13" s="9"/>
      <c r="BG13" s="9"/>
      <c r="BH13" s="9" t="s">
        <v>374</v>
      </c>
      <c r="BI13" s="9">
        <v>3</v>
      </c>
      <c r="BJ13" s="12" t="s">
        <v>1021</v>
      </c>
      <c r="BK13" s="9"/>
      <c r="BL13" s="9"/>
      <c r="BM13" s="9"/>
      <c r="BN13" s="9"/>
      <c r="BO13" s="9"/>
      <c r="BP13" s="9"/>
      <c r="BQ13" s="12" t="s">
        <v>374</v>
      </c>
      <c r="BR13" s="9">
        <v>3</v>
      </c>
      <c r="BS13" s="10" t="s">
        <v>1022</v>
      </c>
      <c r="BT13" s="9"/>
      <c r="BU13" s="9"/>
      <c r="BV13" s="9"/>
      <c r="BW13" s="9"/>
      <c r="BX13" s="9"/>
      <c r="BY13" s="9"/>
      <c r="BZ13" s="12" t="s">
        <v>374</v>
      </c>
      <c r="CA13" s="9">
        <v>3</v>
      </c>
      <c r="CB13" s="12" t="s">
        <v>1023</v>
      </c>
      <c r="CC13" s="9"/>
      <c r="CD13" s="9"/>
      <c r="CE13" s="9"/>
      <c r="CF13" s="9"/>
      <c r="CG13" s="9"/>
      <c r="CH13" s="9"/>
      <c r="CI13" s="12" t="s">
        <v>374</v>
      </c>
      <c r="CJ13" s="12" t="s">
        <v>1024</v>
      </c>
      <c r="CK13" s="12"/>
    </row>
    <row r="14" spans="1:89" ht="75" x14ac:dyDescent="0.25">
      <c r="A14" s="11" t="s">
        <v>7</v>
      </c>
      <c r="B14" s="10" t="s">
        <v>8</v>
      </c>
      <c r="C14" s="9">
        <v>1</v>
      </c>
      <c r="D14" s="9">
        <v>2022</v>
      </c>
      <c r="E14" s="12" t="s">
        <v>307</v>
      </c>
      <c r="F14" s="9">
        <v>1</v>
      </c>
      <c r="G14" s="9">
        <v>1</v>
      </c>
      <c r="H14" s="9">
        <v>2</v>
      </c>
      <c r="I14" s="9">
        <v>1</v>
      </c>
      <c r="J14" s="9">
        <v>1</v>
      </c>
      <c r="K14" s="9">
        <v>2</v>
      </c>
      <c r="L14" s="9">
        <v>1</v>
      </c>
      <c r="M14" s="9">
        <v>1</v>
      </c>
      <c r="N14" s="9">
        <v>1</v>
      </c>
      <c r="O14" s="12" t="s">
        <v>308</v>
      </c>
      <c r="P14" s="12" t="s">
        <v>309</v>
      </c>
      <c r="Q14" s="9">
        <v>2</v>
      </c>
      <c r="R14" s="9">
        <v>2</v>
      </c>
      <c r="S14" s="9">
        <v>1</v>
      </c>
      <c r="T14" s="9">
        <v>2</v>
      </c>
      <c r="U14" s="12" t="str">
        <f>IF(T14=1,"",IF(T14=2,"NA",""))</f>
        <v>NA</v>
      </c>
      <c r="V14" s="9">
        <v>1</v>
      </c>
      <c r="W14" s="9">
        <v>1</v>
      </c>
      <c r="X14" s="9">
        <v>1</v>
      </c>
      <c r="Y14" s="12" t="s">
        <v>310</v>
      </c>
      <c r="Z14" s="9">
        <v>1</v>
      </c>
      <c r="AA14" s="9">
        <v>1</v>
      </c>
      <c r="AB14" s="9">
        <v>2</v>
      </c>
      <c r="AC14" s="9">
        <v>2</v>
      </c>
      <c r="AD14" s="9">
        <v>1</v>
      </c>
      <c r="AE14" s="12" t="s">
        <v>311</v>
      </c>
      <c r="AF14" s="9">
        <v>1</v>
      </c>
      <c r="AG14" s="9">
        <v>2</v>
      </c>
      <c r="AH14" s="9">
        <v>2</v>
      </c>
      <c r="AI14" s="9">
        <v>2</v>
      </c>
      <c r="AJ14" s="9">
        <v>1</v>
      </c>
      <c r="AK14" s="12" t="s">
        <v>312</v>
      </c>
      <c r="AL14" s="9">
        <v>2</v>
      </c>
      <c r="AM14" s="9" t="str">
        <f>IF(AL14=1,"","NA")</f>
        <v>NA</v>
      </c>
      <c r="AN14" s="9">
        <v>2</v>
      </c>
      <c r="AO14" s="9">
        <v>1</v>
      </c>
      <c r="AP14" s="9">
        <v>1</v>
      </c>
      <c r="AQ14" s="9">
        <v>2</v>
      </c>
      <c r="AR14" s="9">
        <v>2</v>
      </c>
      <c r="AS14" s="9">
        <v>2</v>
      </c>
      <c r="AT14" s="9">
        <v>1</v>
      </c>
      <c r="AU14" s="9">
        <v>2</v>
      </c>
      <c r="AV14" s="12" t="str">
        <f>IF(AU14=1,"",IF(AU14=2,"NA",""))</f>
        <v>NA</v>
      </c>
      <c r="AW14" s="12"/>
      <c r="AX14" s="12"/>
      <c r="AY14" s="12"/>
      <c r="AZ14" s="9">
        <v>3</v>
      </c>
      <c r="BA14" s="12" t="s">
        <v>314</v>
      </c>
      <c r="BB14" s="9"/>
      <c r="BC14" s="9"/>
      <c r="BD14" s="9"/>
      <c r="BE14" s="9"/>
      <c r="BF14" s="9"/>
      <c r="BG14" s="9"/>
      <c r="BH14" s="9" t="str">
        <f>IF(BG14=1,"","NA")</f>
        <v>NA</v>
      </c>
      <c r="BI14" s="9">
        <v>1</v>
      </c>
      <c r="BJ14" s="12" t="str">
        <f>IF(OR(BI14=1,BI14=2,BI14=4),"NA","")</f>
        <v>NA</v>
      </c>
      <c r="BK14" s="9"/>
      <c r="BL14" s="9"/>
      <c r="BM14" s="9"/>
      <c r="BN14" s="9"/>
      <c r="BO14" s="9"/>
      <c r="BP14" s="9"/>
      <c r="BQ14" s="12" t="str">
        <f>IF(BP14=1,"","NA")</f>
        <v>NA</v>
      </c>
      <c r="BR14" s="9">
        <v>1</v>
      </c>
      <c r="BS14" s="10" t="str">
        <f>IF(OR(BR14=1,BR14=2,BR14=4),"NA","")</f>
        <v>NA</v>
      </c>
      <c r="BT14" s="9"/>
      <c r="BU14" s="9"/>
      <c r="BV14" s="9"/>
      <c r="BW14" s="9"/>
      <c r="BX14" s="9"/>
      <c r="BY14" s="9"/>
      <c r="BZ14" s="12" t="str">
        <f>IF(BY14=1,"","NA")</f>
        <v>NA</v>
      </c>
      <c r="CA14" s="9">
        <v>3</v>
      </c>
      <c r="CB14" s="13" t="s">
        <v>315</v>
      </c>
      <c r="CC14" s="9"/>
      <c r="CD14" s="9"/>
      <c r="CE14" s="9"/>
      <c r="CF14" s="9"/>
      <c r="CG14" s="9"/>
      <c r="CH14" s="9"/>
      <c r="CI14" s="12" t="str">
        <f>IF(CH14=1,"","NA")</f>
        <v>NA</v>
      </c>
      <c r="CJ14" s="12" t="s">
        <v>316</v>
      </c>
      <c r="CK14" s="12" t="s">
        <v>313</v>
      </c>
    </row>
    <row r="15" spans="1:89" ht="30" x14ac:dyDescent="0.25">
      <c r="A15" s="11" t="s">
        <v>1041</v>
      </c>
      <c r="B15" s="10" t="s">
        <v>1042</v>
      </c>
      <c r="C15" s="9">
        <v>2</v>
      </c>
      <c r="D15" s="9"/>
      <c r="E15" s="12"/>
      <c r="F15" s="9">
        <v>1</v>
      </c>
      <c r="G15" s="9">
        <v>1</v>
      </c>
      <c r="H15" s="9">
        <v>2</v>
      </c>
      <c r="I15" s="9">
        <v>2</v>
      </c>
      <c r="J15" s="9">
        <v>1</v>
      </c>
      <c r="K15" s="9">
        <v>2</v>
      </c>
      <c r="L15" s="9">
        <v>2</v>
      </c>
      <c r="M15" s="9">
        <v>2</v>
      </c>
      <c r="N15" s="9">
        <v>2</v>
      </c>
      <c r="O15" s="12" t="s">
        <v>374</v>
      </c>
      <c r="P15" s="12" t="s">
        <v>1150</v>
      </c>
      <c r="Q15" s="9">
        <v>2</v>
      </c>
      <c r="R15" s="9">
        <v>2</v>
      </c>
      <c r="S15" s="9">
        <v>2</v>
      </c>
      <c r="T15" s="9">
        <v>2</v>
      </c>
      <c r="U15" s="12" t="s">
        <v>374</v>
      </c>
      <c r="V15" s="9">
        <v>1</v>
      </c>
      <c r="W15" s="9">
        <v>1</v>
      </c>
      <c r="X15" s="9">
        <v>1</v>
      </c>
      <c r="Y15" s="12" t="s">
        <v>1151</v>
      </c>
      <c r="Z15" s="9">
        <v>1</v>
      </c>
      <c r="AA15" s="9">
        <v>1</v>
      </c>
      <c r="AB15" s="9">
        <v>1</v>
      </c>
      <c r="AC15" s="9">
        <v>1</v>
      </c>
      <c r="AD15" s="9">
        <v>2</v>
      </c>
      <c r="AE15" s="12" t="s">
        <v>374</v>
      </c>
      <c r="AF15" s="9">
        <v>2</v>
      </c>
      <c r="AG15" s="9">
        <v>2</v>
      </c>
      <c r="AH15" s="9">
        <v>2</v>
      </c>
      <c r="AI15" s="9">
        <v>2</v>
      </c>
      <c r="AJ15" s="9">
        <v>2</v>
      </c>
      <c r="AK15" s="12" t="s">
        <v>374</v>
      </c>
      <c r="AL15" s="9">
        <v>2</v>
      </c>
      <c r="AM15" s="9" t="s">
        <v>374</v>
      </c>
      <c r="AN15" s="9">
        <v>2</v>
      </c>
      <c r="AO15" s="9">
        <v>2</v>
      </c>
      <c r="AP15" s="9">
        <v>2</v>
      </c>
      <c r="AQ15" s="9">
        <v>2</v>
      </c>
      <c r="AR15" s="9">
        <v>2</v>
      </c>
      <c r="AS15" s="9">
        <v>2</v>
      </c>
      <c r="AT15" s="9">
        <v>2</v>
      </c>
      <c r="AU15" s="9">
        <v>2</v>
      </c>
      <c r="AV15" s="12" t="s">
        <v>374</v>
      </c>
      <c r="AW15" s="12"/>
      <c r="AX15" s="12" t="s">
        <v>1152</v>
      </c>
      <c r="AY15" s="12" t="s">
        <v>1153</v>
      </c>
      <c r="AZ15" s="9">
        <v>4</v>
      </c>
      <c r="BA15" s="12" t="s">
        <v>374</v>
      </c>
      <c r="BB15" s="9">
        <v>2</v>
      </c>
      <c r="BC15" s="9">
        <v>1</v>
      </c>
      <c r="BD15" s="9">
        <v>2</v>
      </c>
      <c r="BE15" s="9">
        <v>2</v>
      </c>
      <c r="BF15" s="9">
        <v>2</v>
      </c>
      <c r="BG15" s="9">
        <v>2</v>
      </c>
      <c r="BH15" s="9" t="s">
        <v>374</v>
      </c>
      <c r="BI15" s="9">
        <v>4</v>
      </c>
      <c r="BJ15" s="12" t="s">
        <v>374</v>
      </c>
      <c r="BK15" s="9">
        <v>1</v>
      </c>
      <c r="BL15" s="9">
        <v>2</v>
      </c>
      <c r="BM15" s="9">
        <v>2</v>
      </c>
      <c r="BN15" s="9">
        <v>2</v>
      </c>
      <c r="BO15" s="9">
        <v>2</v>
      </c>
      <c r="BP15" s="9">
        <v>2</v>
      </c>
      <c r="BQ15" s="12" t="s">
        <v>374</v>
      </c>
      <c r="BR15" s="9">
        <v>3</v>
      </c>
      <c r="BS15" s="10" t="s">
        <v>1162</v>
      </c>
      <c r="BT15" s="9"/>
      <c r="BU15" s="9"/>
      <c r="BV15" s="9"/>
      <c r="BW15" s="9"/>
      <c r="BX15" s="9"/>
      <c r="BY15" s="9"/>
      <c r="BZ15" s="12" t="s">
        <v>374</v>
      </c>
      <c r="CA15" s="9">
        <v>3</v>
      </c>
      <c r="CB15" s="12" t="s">
        <v>1103</v>
      </c>
      <c r="CC15" s="9">
        <v>2</v>
      </c>
      <c r="CD15" s="9">
        <v>2</v>
      </c>
      <c r="CE15" s="9">
        <v>2</v>
      </c>
      <c r="CF15" s="9">
        <v>2</v>
      </c>
      <c r="CG15" s="9">
        <v>2</v>
      </c>
      <c r="CH15" s="9">
        <v>2</v>
      </c>
      <c r="CI15" s="12" t="s">
        <v>374</v>
      </c>
      <c r="CJ15" s="12" t="s">
        <v>1163</v>
      </c>
      <c r="CK15" s="12"/>
    </row>
    <row r="16" spans="1:89" ht="60" x14ac:dyDescent="0.25">
      <c r="A16" s="11" t="s">
        <v>1</v>
      </c>
      <c r="B16" s="10" t="s">
        <v>2</v>
      </c>
      <c r="C16" s="9">
        <v>2</v>
      </c>
      <c r="D16" s="9"/>
      <c r="E16" s="12"/>
      <c r="F16" s="9">
        <v>1</v>
      </c>
      <c r="G16" s="9">
        <v>1</v>
      </c>
      <c r="H16" s="9">
        <v>2</v>
      </c>
      <c r="I16" s="9">
        <v>1</v>
      </c>
      <c r="J16" s="9">
        <v>1</v>
      </c>
      <c r="K16" s="9">
        <v>2</v>
      </c>
      <c r="L16" s="9">
        <v>2</v>
      </c>
      <c r="M16" s="9">
        <v>1</v>
      </c>
      <c r="N16" s="9">
        <v>2</v>
      </c>
      <c r="O16" s="12" t="str">
        <f>IF(N16=1,"",IF(N16=2,"NA",""))</f>
        <v>NA</v>
      </c>
      <c r="P16" s="12" t="s">
        <v>366</v>
      </c>
      <c r="Q16" s="9">
        <v>2</v>
      </c>
      <c r="R16" s="9">
        <v>2</v>
      </c>
      <c r="S16" s="9">
        <v>2</v>
      </c>
      <c r="T16" s="9">
        <v>2</v>
      </c>
      <c r="U16" s="12" t="str">
        <f>IF(T16=1,"",IF(T16=2,"NA",""))</f>
        <v>NA</v>
      </c>
      <c r="V16" s="9">
        <v>1</v>
      </c>
      <c r="W16" s="9">
        <v>1</v>
      </c>
      <c r="X16" s="9">
        <v>1</v>
      </c>
      <c r="Y16" s="12" t="s">
        <v>367</v>
      </c>
      <c r="Z16" s="9">
        <v>1</v>
      </c>
      <c r="AA16" s="9">
        <v>1</v>
      </c>
      <c r="AB16" s="9">
        <v>1</v>
      </c>
      <c r="AC16" s="9">
        <v>1</v>
      </c>
      <c r="AD16" s="9">
        <v>2</v>
      </c>
      <c r="AE16" s="12" t="str">
        <f>IF(AD16=1,"",IF(AD16=2,"NA",""))</f>
        <v>NA</v>
      </c>
      <c r="AF16" s="9">
        <v>2</v>
      </c>
      <c r="AG16" s="9">
        <v>2</v>
      </c>
      <c r="AH16" s="9">
        <v>2</v>
      </c>
      <c r="AI16" s="9">
        <v>2</v>
      </c>
      <c r="AJ16" s="9">
        <v>2</v>
      </c>
      <c r="AK16" s="12" t="str">
        <f>IF(AJ16=1,"","NA")</f>
        <v>NA</v>
      </c>
      <c r="AL16" s="9">
        <v>2</v>
      </c>
      <c r="AM16" s="9" t="str">
        <f>IF(AL16=1,"","NA")</f>
        <v>NA</v>
      </c>
      <c r="AN16" s="9">
        <v>1</v>
      </c>
      <c r="AO16" s="9">
        <v>1</v>
      </c>
      <c r="AP16" s="9">
        <v>1</v>
      </c>
      <c r="AQ16" s="9">
        <v>1</v>
      </c>
      <c r="AR16" s="9">
        <v>1</v>
      </c>
      <c r="AS16" s="9">
        <v>1</v>
      </c>
      <c r="AT16" s="9">
        <v>1</v>
      </c>
      <c r="AU16" s="9">
        <v>2</v>
      </c>
      <c r="AV16" s="12" t="str">
        <f>IF(AU16=1,"",IF(AU16=2,"NA",""))</f>
        <v>NA</v>
      </c>
      <c r="AW16" s="12" t="s">
        <v>368</v>
      </c>
      <c r="AX16" s="12" t="s">
        <v>369</v>
      </c>
      <c r="AY16" s="12" t="s">
        <v>370</v>
      </c>
      <c r="AZ16" s="9">
        <v>3</v>
      </c>
      <c r="BA16" s="12" t="s">
        <v>333</v>
      </c>
      <c r="BB16" s="9"/>
      <c r="BC16" s="9"/>
      <c r="BD16" s="9"/>
      <c r="BE16" s="9"/>
      <c r="BF16" s="9"/>
      <c r="BG16" s="9"/>
      <c r="BH16" s="9" t="str">
        <f>IF(BG16=1,"","NA")</f>
        <v>NA</v>
      </c>
      <c r="BI16" s="9">
        <v>3</v>
      </c>
      <c r="BJ16" s="12" t="s">
        <v>333</v>
      </c>
      <c r="BK16" s="9"/>
      <c r="BL16" s="9"/>
      <c r="BM16" s="9"/>
      <c r="BN16" s="9"/>
      <c r="BO16" s="9"/>
      <c r="BP16" s="9"/>
      <c r="BQ16" s="12" t="str">
        <f>IF(BP16=1,"","NA")</f>
        <v>NA</v>
      </c>
      <c r="BR16" s="9">
        <v>3</v>
      </c>
      <c r="BS16" s="10" t="s">
        <v>333</v>
      </c>
      <c r="BT16" s="9"/>
      <c r="BU16" s="9"/>
      <c r="BV16" s="9"/>
      <c r="BW16" s="9"/>
      <c r="BX16" s="9"/>
      <c r="BY16" s="9"/>
      <c r="BZ16" s="12" t="str">
        <f>IF(BY16=1,"","NA")</f>
        <v>NA</v>
      </c>
      <c r="CA16" s="9">
        <v>3</v>
      </c>
      <c r="CB16" s="12" t="s">
        <v>333</v>
      </c>
      <c r="CC16" s="9"/>
      <c r="CD16" s="9"/>
      <c r="CE16" s="9"/>
      <c r="CF16" s="9"/>
      <c r="CG16" s="9"/>
      <c r="CH16" s="9"/>
      <c r="CI16" s="12" t="str">
        <f>IF(CH16=1,"","NA")</f>
        <v>NA</v>
      </c>
      <c r="CJ16" s="12" t="s">
        <v>371</v>
      </c>
      <c r="CK16" s="12"/>
    </row>
    <row r="17" spans="1:89" ht="60" x14ac:dyDescent="0.25">
      <c r="A17" s="11" t="s">
        <v>631</v>
      </c>
      <c r="B17" s="10" t="s">
        <v>632</v>
      </c>
      <c r="C17" s="9">
        <v>1</v>
      </c>
      <c r="D17" s="9">
        <v>2022</v>
      </c>
      <c r="E17" s="12" t="s">
        <v>792</v>
      </c>
      <c r="F17" s="9">
        <v>1</v>
      </c>
      <c r="G17" s="9">
        <v>2</v>
      </c>
      <c r="H17" s="9">
        <v>2</v>
      </c>
      <c r="I17" s="9">
        <v>1</v>
      </c>
      <c r="J17" s="9">
        <v>1</v>
      </c>
      <c r="K17" s="9">
        <v>2</v>
      </c>
      <c r="L17" s="9">
        <v>2</v>
      </c>
      <c r="M17" s="9">
        <v>2</v>
      </c>
      <c r="N17" s="9">
        <v>2</v>
      </c>
      <c r="O17" s="12" t="s">
        <v>374</v>
      </c>
      <c r="P17" s="12" t="s">
        <v>793</v>
      </c>
      <c r="Q17" s="9">
        <v>2</v>
      </c>
      <c r="R17" s="9">
        <v>2</v>
      </c>
      <c r="S17" s="9">
        <v>2</v>
      </c>
      <c r="T17" s="9">
        <v>2</v>
      </c>
      <c r="U17" s="12" t="s">
        <v>374</v>
      </c>
      <c r="V17" s="9">
        <v>1</v>
      </c>
      <c r="W17" s="9">
        <v>1</v>
      </c>
      <c r="X17" s="9">
        <v>1</v>
      </c>
      <c r="Y17" s="12" t="s">
        <v>794</v>
      </c>
      <c r="Z17" s="9">
        <v>1</v>
      </c>
      <c r="AA17" s="9">
        <v>2</v>
      </c>
      <c r="AB17" s="9">
        <v>2</v>
      </c>
      <c r="AC17" s="9">
        <v>2</v>
      </c>
      <c r="AD17" s="9">
        <v>2</v>
      </c>
      <c r="AE17" s="12" t="s">
        <v>374</v>
      </c>
      <c r="AF17" s="9">
        <v>2</v>
      </c>
      <c r="AG17" s="9">
        <v>2</v>
      </c>
      <c r="AH17" s="9">
        <v>2</v>
      </c>
      <c r="AI17" s="9">
        <v>2</v>
      </c>
      <c r="AJ17" s="9">
        <v>2</v>
      </c>
      <c r="AK17" s="12" t="s">
        <v>374</v>
      </c>
      <c r="AL17" s="9">
        <v>2</v>
      </c>
      <c r="AM17" s="9" t="s">
        <v>374</v>
      </c>
      <c r="AN17" s="9">
        <v>2</v>
      </c>
      <c r="AO17" s="9">
        <v>2</v>
      </c>
      <c r="AP17" s="9">
        <v>2</v>
      </c>
      <c r="AQ17" s="9">
        <v>2</v>
      </c>
      <c r="AR17" s="9">
        <v>2</v>
      </c>
      <c r="AS17" s="9">
        <v>2</v>
      </c>
      <c r="AT17" s="9">
        <v>1</v>
      </c>
      <c r="AU17" s="9">
        <v>2</v>
      </c>
      <c r="AV17" s="12" t="s">
        <v>374</v>
      </c>
      <c r="AW17" s="12"/>
      <c r="AX17" s="12" t="s">
        <v>795</v>
      </c>
      <c r="AY17" s="12"/>
      <c r="AZ17" s="9">
        <v>3</v>
      </c>
      <c r="BA17" s="12" t="s">
        <v>804</v>
      </c>
      <c r="BB17" s="9"/>
      <c r="BC17" s="9"/>
      <c r="BD17" s="9"/>
      <c r="BE17" s="9"/>
      <c r="BF17" s="9"/>
      <c r="BG17" s="9"/>
      <c r="BH17" s="9" t="s">
        <v>374</v>
      </c>
      <c r="BI17" s="9">
        <v>4</v>
      </c>
      <c r="BJ17" s="12" t="s">
        <v>374</v>
      </c>
      <c r="BK17" s="9">
        <v>1</v>
      </c>
      <c r="BL17" s="9">
        <v>2</v>
      </c>
      <c r="BM17" s="9">
        <v>2</v>
      </c>
      <c r="BN17" s="9">
        <v>2</v>
      </c>
      <c r="BO17" s="9">
        <v>2</v>
      </c>
      <c r="BP17" s="9">
        <v>2</v>
      </c>
      <c r="BQ17" s="12" t="s">
        <v>374</v>
      </c>
      <c r="BR17" s="9">
        <v>3</v>
      </c>
      <c r="BS17" s="10" t="s">
        <v>805</v>
      </c>
      <c r="BT17" s="9"/>
      <c r="BU17" s="9"/>
      <c r="BV17" s="9"/>
      <c r="BW17" s="9"/>
      <c r="BX17" s="9"/>
      <c r="BY17" s="9"/>
      <c r="BZ17" s="12" t="s">
        <v>374</v>
      </c>
      <c r="CA17" s="9">
        <v>3</v>
      </c>
      <c r="CB17" s="12" t="s">
        <v>152</v>
      </c>
      <c r="CC17" s="9"/>
      <c r="CD17" s="9"/>
      <c r="CE17" s="9"/>
      <c r="CF17" s="9"/>
      <c r="CG17" s="9"/>
      <c r="CH17" s="9"/>
      <c r="CI17" s="12" t="s">
        <v>374</v>
      </c>
      <c r="CJ17" s="12" t="s">
        <v>806</v>
      </c>
      <c r="CK17" s="12"/>
    </row>
    <row r="18" spans="1:89" ht="75" x14ac:dyDescent="0.25">
      <c r="A18" s="11" t="s">
        <v>3</v>
      </c>
      <c r="B18" s="10" t="s">
        <v>4</v>
      </c>
      <c r="C18" s="9">
        <v>1</v>
      </c>
      <c r="D18" s="9">
        <v>2022</v>
      </c>
      <c r="E18" s="12" t="s">
        <v>147</v>
      </c>
      <c r="F18" s="9">
        <v>1</v>
      </c>
      <c r="G18" s="9">
        <v>1</v>
      </c>
      <c r="H18" s="9">
        <v>1</v>
      </c>
      <c r="I18" s="9">
        <v>1</v>
      </c>
      <c r="J18" s="9">
        <v>1</v>
      </c>
      <c r="K18" s="9">
        <v>2</v>
      </c>
      <c r="L18" s="9">
        <v>1</v>
      </c>
      <c r="M18" s="9">
        <v>1</v>
      </c>
      <c r="N18" s="9">
        <v>2</v>
      </c>
      <c r="O18" s="12" t="str">
        <f>IF(N18=1,"",IF(N18=2,"NA",""))</f>
        <v>NA</v>
      </c>
      <c r="P18" s="12" t="s">
        <v>148</v>
      </c>
      <c r="Q18" s="9">
        <v>1</v>
      </c>
      <c r="R18" s="9">
        <v>1</v>
      </c>
      <c r="S18" s="9">
        <v>2</v>
      </c>
      <c r="T18" s="9">
        <v>2</v>
      </c>
      <c r="U18" s="12" t="str">
        <f>IF(T18=1,"",IF(T18=2,"NA",""))</f>
        <v>NA</v>
      </c>
      <c r="V18" s="9">
        <v>1</v>
      </c>
      <c r="W18" s="9">
        <v>1</v>
      </c>
      <c r="X18" s="9">
        <v>1</v>
      </c>
      <c r="Y18" s="12" t="s">
        <v>149</v>
      </c>
      <c r="Z18" s="9">
        <v>1</v>
      </c>
      <c r="AA18" s="9">
        <v>1</v>
      </c>
      <c r="AB18" s="9">
        <v>1</v>
      </c>
      <c r="AC18" s="9">
        <v>1</v>
      </c>
      <c r="AD18" s="9">
        <v>2</v>
      </c>
      <c r="AE18" s="12" t="str">
        <f>IF(AD18=1,"",IF(AD18=2,"NA",""))</f>
        <v>NA</v>
      </c>
      <c r="AF18" s="9">
        <v>1</v>
      </c>
      <c r="AG18" s="9">
        <v>2</v>
      </c>
      <c r="AH18" s="9">
        <v>2</v>
      </c>
      <c r="AI18" s="9">
        <v>1</v>
      </c>
      <c r="AJ18" s="9">
        <v>2</v>
      </c>
      <c r="AK18" s="12" t="str">
        <f>IF(AJ18=1,"","NA")</f>
        <v>NA</v>
      </c>
      <c r="AL18" s="9">
        <v>2</v>
      </c>
      <c r="AM18" s="9" t="str">
        <f>IF(AL18=1,"","NA")</f>
        <v>NA</v>
      </c>
      <c r="AN18" s="9">
        <v>1</v>
      </c>
      <c r="AO18" s="9">
        <v>1</v>
      </c>
      <c r="AP18" s="9">
        <v>1</v>
      </c>
      <c r="AQ18" s="9">
        <v>1</v>
      </c>
      <c r="AR18" s="9">
        <v>2</v>
      </c>
      <c r="AS18" s="9">
        <v>1</v>
      </c>
      <c r="AT18" s="9">
        <v>2</v>
      </c>
      <c r="AU18" s="9">
        <v>2</v>
      </c>
      <c r="AV18" s="12" t="str">
        <f>IF(AU18=1,"",IF(AU18=2,"NA",""))</f>
        <v>NA</v>
      </c>
      <c r="AW18" s="12" t="s">
        <v>150</v>
      </c>
      <c r="AX18" s="12" t="s">
        <v>151</v>
      </c>
      <c r="AY18" s="12"/>
      <c r="AZ18" s="9">
        <v>3</v>
      </c>
      <c r="BA18" s="12" t="s">
        <v>152</v>
      </c>
      <c r="BB18" s="9"/>
      <c r="BC18" s="9"/>
      <c r="BD18" s="9"/>
      <c r="BE18" s="9"/>
      <c r="BF18" s="9"/>
      <c r="BG18" s="9"/>
      <c r="BH18" s="9" t="str">
        <f>IF(BG18=1,"","NA")</f>
        <v>NA</v>
      </c>
      <c r="BI18" s="9">
        <v>1</v>
      </c>
      <c r="BJ18" s="12" t="str">
        <f>IF(OR(BI18=1,BI18=2,BI18=4),"NA","")</f>
        <v>NA</v>
      </c>
      <c r="BK18" s="9"/>
      <c r="BL18" s="9"/>
      <c r="BM18" s="9"/>
      <c r="BN18" s="9"/>
      <c r="BO18" s="9"/>
      <c r="BP18" s="9"/>
      <c r="BQ18" s="12" t="str">
        <f>IF(BP18=1,"","NA")</f>
        <v>NA</v>
      </c>
      <c r="BR18" s="9">
        <v>3</v>
      </c>
      <c r="BS18" s="10" t="s">
        <v>153</v>
      </c>
      <c r="BT18" s="9"/>
      <c r="BU18" s="9"/>
      <c r="BV18" s="9"/>
      <c r="BW18" s="9"/>
      <c r="BX18" s="9"/>
      <c r="BY18" s="9"/>
      <c r="BZ18" s="12" t="str">
        <f>IF(BY18=1,"","NA")</f>
        <v>NA</v>
      </c>
      <c r="CA18" s="9">
        <v>3</v>
      </c>
      <c r="CB18" s="12" t="s">
        <v>152</v>
      </c>
      <c r="CC18" s="9"/>
      <c r="CD18" s="9"/>
      <c r="CE18" s="9"/>
      <c r="CF18" s="9"/>
      <c r="CG18" s="9"/>
      <c r="CH18" s="9"/>
      <c r="CI18" s="12" t="str">
        <f>IF(CH18=1,"","NA")</f>
        <v>NA</v>
      </c>
      <c r="CJ18" s="12" t="s">
        <v>154</v>
      </c>
      <c r="CK18" s="12"/>
    </row>
    <row r="19" spans="1:89" ht="105" x14ac:dyDescent="0.25">
      <c r="A19" s="11" t="s">
        <v>634</v>
      </c>
      <c r="B19" s="10" t="s">
        <v>635</v>
      </c>
      <c r="C19" s="9">
        <v>1</v>
      </c>
      <c r="D19" s="75">
        <v>2022</v>
      </c>
      <c r="E19" s="12" t="s">
        <v>796</v>
      </c>
      <c r="F19" s="9">
        <v>1</v>
      </c>
      <c r="G19" s="9">
        <v>1</v>
      </c>
      <c r="H19" s="9">
        <v>2</v>
      </c>
      <c r="I19" s="9">
        <v>1</v>
      </c>
      <c r="J19" s="9">
        <v>1</v>
      </c>
      <c r="K19" s="9">
        <v>2</v>
      </c>
      <c r="L19" s="9">
        <v>1</v>
      </c>
      <c r="M19" s="9">
        <v>1</v>
      </c>
      <c r="N19" s="9">
        <v>2</v>
      </c>
      <c r="O19" s="12" t="s">
        <v>374</v>
      </c>
      <c r="P19" s="12" t="s">
        <v>797</v>
      </c>
      <c r="Q19" s="9">
        <v>2</v>
      </c>
      <c r="R19" s="9">
        <v>2</v>
      </c>
      <c r="S19" s="9">
        <v>2</v>
      </c>
      <c r="T19" s="9">
        <v>2</v>
      </c>
      <c r="U19" s="12" t="s">
        <v>374</v>
      </c>
      <c r="V19" s="9">
        <v>2</v>
      </c>
      <c r="W19" s="9">
        <v>2</v>
      </c>
      <c r="X19" s="9">
        <v>2</v>
      </c>
      <c r="Y19" s="12" t="s">
        <v>1397</v>
      </c>
      <c r="Z19" s="9">
        <v>1</v>
      </c>
      <c r="AA19" s="9">
        <v>1</v>
      </c>
      <c r="AB19" s="9">
        <v>1</v>
      </c>
      <c r="AC19" s="9">
        <v>1</v>
      </c>
      <c r="AD19" s="9">
        <v>2</v>
      </c>
      <c r="AE19" s="12" t="s">
        <v>374</v>
      </c>
      <c r="AF19" s="9">
        <v>1</v>
      </c>
      <c r="AG19" s="9">
        <v>2</v>
      </c>
      <c r="AH19" s="9">
        <v>2</v>
      </c>
      <c r="AI19" s="9">
        <v>2</v>
      </c>
      <c r="AJ19" s="9">
        <v>1</v>
      </c>
      <c r="AK19" s="12" t="s">
        <v>798</v>
      </c>
      <c r="AL19" s="9">
        <v>2</v>
      </c>
      <c r="AM19" s="9" t="s">
        <v>374</v>
      </c>
      <c r="AN19" s="9">
        <v>1</v>
      </c>
      <c r="AO19" s="9">
        <v>2</v>
      </c>
      <c r="AP19" s="9">
        <v>1</v>
      </c>
      <c r="AQ19" s="9">
        <v>1</v>
      </c>
      <c r="AR19" s="9">
        <v>2</v>
      </c>
      <c r="AS19" s="9">
        <v>1</v>
      </c>
      <c r="AT19" s="9">
        <v>1</v>
      </c>
      <c r="AU19" s="9">
        <v>2</v>
      </c>
      <c r="AV19" s="12" t="s">
        <v>374</v>
      </c>
      <c r="AW19" s="12" t="s">
        <v>730</v>
      </c>
      <c r="AX19" s="12" t="s">
        <v>799</v>
      </c>
      <c r="AY19" s="12" t="s">
        <v>800</v>
      </c>
      <c r="AZ19" s="9">
        <v>3</v>
      </c>
      <c r="BA19" s="12" t="s">
        <v>807</v>
      </c>
      <c r="BB19" s="9"/>
      <c r="BC19" s="9"/>
      <c r="BD19" s="9"/>
      <c r="BE19" s="9"/>
      <c r="BF19" s="9"/>
      <c r="BG19" s="9"/>
      <c r="BH19" s="9" t="s">
        <v>374</v>
      </c>
      <c r="BI19" s="9">
        <v>1</v>
      </c>
      <c r="BJ19" s="12" t="s">
        <v>374</v>
      </c>
      <c r="BK19" s="9"/>
      <c r="BL19" s="9"/>
      <c r="BM19" s="9"/>
      <c r="BN19" s="9"/>
      <c r="BO19" s="9"/>
      <c r="BP19" s="9"/>
      <c r="BQ19" s="12" t="s">
        <v>374</v>
      </c>
      <c r="BR19" s="9">
        <v>3</v>
      </c>
      <c r="BS19" s="10" t="s">
        <v>808</v>
      </c>
      <c r="BT19" s="9"/>
      <c r="BU19" s="9"/>
      <c r="BV19" s="9"/>
      <c r="BW19" s="9"/>
      <c r="BX19" s="9"/>
      <c r="BY19" s="9"/>
      <c r="BZ19" s="12" t="s">
        <v>374</v>
      </c>
      <c r="CA19" s="9">
        <v>1</v>
      </c>
      <c r="CB19" s="12" t="s">
        <v>374</v>
      </c>
      <c r="CC19" s="9"/>
      <c r="CD19" s="9"/>
      <c r="CE19" s="9"/>
      <c r="CF19" s="9"/>
      <c r="CG19" s="9"/>
      <c r="CH19" s="9"/>
      <c r="CI19" s="12" t="s">
        <v>374</v>
      </c>
      <c r="CJ19" s="12" t="s">
        <v>809</v>
      </c>
      <c r="CK19" s="12" t="s">
        <v>801</v>
      </c>
    </row>
    <row r="20" spans="1:89" ht="30" x14ac:dyDescent="0.25">
      <c r="A20" s="11" t="s">
        <v>1190</v>
      </c>
      <c r="B20" s="10" t="s">
        <v>1176</v>
      </c>
      <c r="C20" s="9">
        <v>2</v>
      </c>
      <c r="D20" s="9"/>
      <c r="E20" s="12"/>
      <c r="F20" s="9">
        <v>2</v>
      </c>
      <c r="G20" s="9">
        <v>2</v>
      </c>
      <c r="H20" s="9">
        <v>2</v>
      </c>
      <c r="I20" s="9">
        <v>2</v>
      </c>
      <c r="J20" s="9">
        <v>2</v>
      </c>
      <c r="K20" s="9">
        <v>2</v>
      </c>
      <c r="L20" s="9">
        <v>2</v>
      </c>
      <c r="M20" s="9">
        <v>2</v>
      </c>
      <c r="N20" s="9">
        <v>2</v>
      </c>
      <c r="O20" s="12" t="str">
        <f>IF(N20=1,"",IF(N20=2,"NA",""))</f>
        <v>NA</v>
      </c>
      <c r="P20" s="12" t="s">
        <v>1291</v>
      </c>
      <c r="Q20" s="9">
        <v>2</v>
      </c>
      <c r="R20" s="9">
        <v>2</v>
      </c>
      <c r="S20" s="9">
        <v>2</v>
      </c>
      <c r="T20" s="9">
        <v>2</v>
      </c>
      <c r="U20" s="12" t="str">
        <f>IF(T20=1,"",IF(T20=2,"NA",""))</f>
        <v>NA</v>
      </c>
      <c r="V20" s="9">
        <v>2</v>
      </c>
      <c r="W20" s="9">
        <v>2</v>
      </c>
      <c r="X20" s="9">
        <v>2</v>
      </c>
      <c r="Y20" s="12" t="s">
        <v>574</v>
      </c>
      <c r="Z20" s="9">
        <v>2</v>
      </c>
      <c r="AA20" s="9">
        <v>2</v>
      </c>
      <c r="AB20" s="9">
        <v>2</v>
      </c>
      <c r="AC20" s="9">
        <v>2</v>
      </c>
      <c r="AD20" s="9">
        <v>2</v>
      </c>
      <c r="AE20" s="12" t="str">
        <f>IF(AD20=1,"",IF(AD20=2,"NA",""))</f>
        <v>NA</v>
      </c>
      <c r="AF20" s="9">
        <v>1</v>
      </c>
      <c r="AG20" s="9">
        <v>2</v>
      </c>
      <c r="AH20" s="9">
        <v>2</v>
      </c>
      <c r="AI20" s="9">
        <v>2</v>
      </c>
      <c r="AJ20" s="9">
        <v>2</v>
      </c>
      <c r="AK20" s="12" t="str">
        <f>IF(AJ20=1,"","NA")</f>
        <v>NA</v>
      </c>
      <c r="AL20" s="9">
        <v>2</v>
      </c>
      <c r="AM20" s="9" t="str">
        <f>IF(AL20=1,"","NA")</f>
        <v>NA</v>
      </c>
      <c r="AN20" s="9">
        <v>2</v>
      </c>
      <c r="AO20" s="9">
        <v>2</v>
      </c>
      <c r="AP20" s="9">
        <v>2</v>
      </c>
      <c r="AQ20" s="9">
        <v>2</v>
      </c>
      <c r="AR20" s="9">
        <v>2</v>
      </c>
      <c r="AS20" s="9">
        <v>2</v>
      </c>
      <c r="AT20" s="9">
        <v>1</v>
      </c>
      <c r="AU20" s="9">
        <v>2</v>
      </c>
      <c r="AV20" s="12" t="str">
        <f>IF(AU20=1,"",IF(AU20=2,"NA",""))</f>
        <v>NA</v>
      </c>
      <c r="AW20" s="12" t="s">
        <v>1292</v>
      </c>
      <c r="AX20" s="12" t="s">
        <v>1293</v>
      </c>
      <c r="AY20" s="12" t="s">
        <v>1292</v>
      </c>
      <c r="AZ20" s="9">
        <v>3</v>
      </c>
      <c r="BA20" s="12" t="s">
        <v>1297</v>
      </c>
      <c r="BB20" s="9"/>
      <c r="BC20" s="9"/>
      <c r="BD20" s="9"/>
      <c r="BE20" s="9"/>
      <c r="BF20" s="9"/>
      <c r="BG20" s="9"/>
      <c r="BH20" s="9" t="str">
        <f>IF(BG20=1,"","NA")</f>
        <v>NA</v>
      </c>
      <c r="BI20" s="9">
        <v>4</v>
      </c>
      <c r="BJ20" s="12" t="str">
        <f>IF(OR(BI20=1,BI20=2,BI20=4),"NA","")</f>
        <v>NA</v>
      </c>
      <c r="BK20" s="9">
        <v>2</v>
      </c>
      <c r="BL20" s="9">
        <v>2</v>
      </c>
      <c r="BM20" s="9">
        <v>2</v>
      </c>
      <c r="BN20" s="9">
        <v>2</v>
      </c>
      <c r="BO20" s="9">
        <v>1</v>
      </c>
      <c r="BP20" s="9">
        <v>2</v>
      </c>
      <c r="BQ20" s="12" t="str">
        <f>IF(BP20=1,"","NA")</f>
        <v>NA</v>
      </c>
      <c r="BR20" s="9">
        <v>4</v>
      </c>
      <c r="BS20" s="10" t="str">
        <f>IF(OR(BR20=1,BR20=2,BR20=4),"NA","")</f>
        <v>NA</v>
      </c>
      <c r="BT20" s="9">
        <v>2</v>
      </c>
      <c r="BU20" s="9">
        <v>2</v>
      </c>
      <c r="BV20" s="9">
        <v>2</v>
      </c>
      <c r="BW20" s="9">
        <v>2</v>
      </c>
      <c r="BX20" s="9">
        <v>2</v>
      </c>
      <c r="BY20" s="9">
        <v>1</v>
      </c>
      <c r="BZ20" s="12" t="s">
        <v>1298</v>
      </c>
      <c r="CA20" s="9">
        <v>4</v>
      </c>
      <c r="CB20" s="12" t="str">
        <f>IF(OR(CA20=1,CA20=2,CA20=4),"NA","")</f>
        <v>NA</v>
      </c>
      <c r="CC20" s="9">
        <v>2</v>
      </c>
      <c r="CD20" s="9">
        <v>2</v>
      </c>
      <c r="CE20" s="9">
        <v>2</v>
      </c>
      <c r="CF20" s="9">
        <v>2</v>
      </c>
      <c r="CG20" s="9">
        <v>2</v>
      </c>
      <c r="CH20" s="9">
        <v>1</v>
      </c>
      <c r="CI20" s="12" t="s">
        <v>1299</v>
      </c>
      <c r="CJ20" s="12" t="s">
        <v>1300</v>
      </c>
      <c r="CK20" s="12"/>
    </row>
    <row r="21" spans="1:89" ht="120" x14ac:dyDescent="0.25">
      <c r="A21" s="11" t="s">
        <v>1167</v>
      </c>
      <c r="B21" s="10" t="s">
        <v>817</v>
      </c>
      <c r="C21" s="9">
        <v>1</v>
      </c>
      <c r="D21" s="9">
        <v>2021</v>
      </c>
      <c r="E21" s="12" t="s">
        <v>1004</v>
      </c>
      <c r="F21" s="9">
        <v>1</v>
      </c>
      <c r="G21" s="9">
        <v>1</v>
      </c>
      <c r="H21" s="9">
        <v>2</v>
      </c>
      <c r="I21" s="9">
        <v>2</v>
      </c>
      <c r="J21" s="9">
        <v>1</v>
      </c>
      <c r="K21" s="9">
        <v>2</v>
      </c>
      <c r="L21" s="9">
        <v>2</v>
      </c>
      <c r="M21" s="9">
        <v>2</v>
      </c>
      <c r="N21" s="9">
        <v>2</v>
      </c>
      <c r="O21" s="12" t="s">
        <v>374</v>
      </c>
      <c r="P21" s="12" t="s">
        <v>1005</v>
      </c>
      <c r="Q21" s="9">
        <v>2</v>
      </c>
      <c r="R21" s="9">
        <v>2</v>
      </c>
      <c r="S21" s="9">
        <v>1</v>
      </c>
      <c r="T21" s="9">
        <v>2</v>
      </c>
      <c r="U21" s="12" t="s">
        <v>374</v>
      </c>
      <c r="V21" s="9">
        <v>1</v>
      </c>
      <c r="W21" s="9">
        <v>1</v>
      </c>
      <c r="X21" s="9">
        <v>1</v>
      </c>
      <c r="Y21" s="12" t="s">
        <v>1006</v>
      </c>
      <c r="Z21" s="9">
        <v>2</v>
      </c>
      <c r="AA21" s="9">
        <v>1</v>
      </c>
      <c r="AB21" s="9">
        <v>1</v>
      </c>
      <c r="AC21" s="9">
        <v>1</v>
      </c>
      <c r="AD21" s="9">
        <v>2</v>
      </c>
      <c r="AE21" s="12" t="s">
        <v>374</v>
      </c>
      <c r="AF21" s="9">
        <v>2</v>
      </c>
      <c r="AG21" s="9">
        <v>2</v>
      </c>
      <c r="AH21" s="9">
        <v>1</v>
      </c>
      <c r="AI21" s="9">
        <v>2</v>
      </c>
      <c r="AJ21" s="9">
        <v>2</v>
      </c>
      <c r="AK21" s="12" t="s">
        <v>374</v>
      </c>
      <c r="AL21" s="9">
        <v>2</v>
      </c>
      <c r="AM21" s="9" t="s">
        <v>374</v>
      </c>
      <c r="AN21" s="9">
        <v>1</v>
      </c>
      <c r="AO21" s="9">
        <v>1</v>
      </c>
      <c r="AP21" s="9">
        <v>1</v>
      </c>
      <c r="AQ21" s="9">
        <v>2</v>
      </c>
      <c r="AR21" s="9">
        <v>2</v>
      </c>
      <c r="AS21" s="9">
        <v>2</v>
      </c>
      <c r="AT21" s="9">
        <v>1</v>
      </c>
      <c r="AU21" s="9">
        <v>2</v>
      </c>
      <c r="AV21" s="12" t="s">
        <v>374</v>
      </c>
      <c r="AW21" s="12" t="s">
        <v>1007</v>
      </c>
      <c r="AX21" s="12" t="s">
        <v>1007</v>
      </c>
      <c r="AY21" s="12" t="s">
        <v>1008</v>
      </c>
      <c r="AZ21" s="9">
        <v>3</v>
      </c>
      <c r="BA21" s="12" t="s">
        <v>1025</v>
      </c>
      <c r="BB21" s="9"/>
      <c r="BC21" s="9"/>
      <c r="BD21" s="9"/>
      <c r="BE21" s="9"/>
      <c r="BF21" s="9"/>
      <c r="BG21" s="9"/>
      <c r="BH21" s="9" t="s">
        <v>374</v>
      </c>
      <c r="BI21" s="9">
        <v>3</v>
      </c>
      <c r="BJ21" s="12" t="s">
        <v>1026</v>
      </c>
      <c r="BK21" s="9"/>
      <c r="BL21" s="9"/>
      <c r="BM21" s="9"/>
      <c r="BN21" s="9"/>
      <c r="BO21" s="9"/>
      <c r="BP21" s="9"/>
      <c r="BQ21" s="12" t="s">
        <v>374</v>
      </c>
      <c r="BR21" s="9">
        <v>3</v>
      </c>
      <c r="BS21" s="10" t="s">
        <v>1027</v>
      </c>
      <c r="BT21" s="9"/>
      <c r="BU21" s="9"/>
      <c r="BV21" s="9"/>
      <c r="BW21" s="9"/>
      <c r="BX21" s="9"/>
      <c r="BY21" s="9"/>
      <c r="BZ21" s="12" t="s">
        <v>374</v>
      </c>
      <c r="CA21" s="9">
        <v>3</v>
      </c>
      <c r="CB21" s="12" t="s">
        <v>1025</v>
      </c>
      <c r="CC21" s="9"/>
      <c r="CD21" s="9"/>
      <c r="CE21" s="9"/>
      <c r="CF21" s="9"/>
      <c r="CG21" s="9"/>
      <c r="CH21" s="9"/>
      <c r="CI21" s="12" t="s">
        <v>374</v>
      </c>
      <c r="CJ21" s="12" t="s">
        <v>1028</v>
      </c>
      <c r="CK21" s="12"/>
    </row>
    <row r="22" spans="1:89" ht="45" x14ac:dyDescent="0.25">
      <c r="A22" s="11" t="s">
        <v>394</v>
      </c>
      <c r="B22" s="10" t="s">
        <v>395</v>
      </c>
      <c r="C22" s="9">
        <v>2</v>
      </c>
      <c r="D22" s="9"/>
      <c r="E22" s="12"/>
      <c r="F22" s="9">
        <v>1</v>
      </c>
      <c r="G22" s="9">
        <v>1</v>
      </c>
      <c r="H22" s="9">
        <v>2</v>
      </c>
      <c r="I22" s="9">
        <v>1</v>
      </c>
      <c r="J22" s="9">
        <v>1</v>
      </c>
      <c r="K22" s="9">
        <v>2</v>
      </c>
      <c r="L22" s="9">
        <v>2</v>
      </c>
      <c r="M22" s="9">
        <v>1</v>
      </c>
      <c r="N22" s="9">
        <v>2</v>
      </c>
      <c r="O22" s="12" t="s">
        <v>374</v>
      </c>
      <c r="P22" s="12" t="s">
        <v>605</v>
      </c>
      <c r="Q22" s="9">
        <v>2</v>
      </c>
      <c r="R22" s="9">
        <v>2</v>
      </c>
      <c r="S22" s="9">
        <v>2</v>
      </c>
      <c r="T22" s="9">
        <v>2</v>
      </c>
      <c r="U22" s="12" t="s">
        <v>374</v>
      </c>
      <c r="V22" s="9">
        <v>1</v>
      </c>
      <c r="W22" s="9">
        <v>1</v>
      </c>
      <c r="X22" s="9">
        <v>1</v>
      </c>
      <c r="Y22" s="12" t="s">
        <v>606</v>
      </c>
      <c r="Z22" s="9">
        <v>1</v>
      </c>
      <c r="AA22" s="9">
        <v>1</v>
      </c>
      <c r="AB22" s="9">
        <v>1</v>
      </c>
      <c r="AC22" s="9">
        <v>1</v>
      </c>
      <c r="AD22" s="9">
        <v>2</v>
      </c>
      <c r="AE22" s="12" t="s">
        <v>374</v>
      </c>
      <c r="AF22" s="9">
        <v>2</v>
      </c>
      <c r="AG22" s="9">
        <v>2</v>
      </c>
      <c r="AH22" s="9">
        <v>2</v>
      </c>
      <c r="AI22" s="9">
        <v>2</v>
      </c>
      <c r="AJ22" s="9">
        <v>2</v>
      </c>
      <c r="AK22" s="12" t="s">
        <v>374</v>
      </c>
      <c r="AL22" s="9">
        <v>2</v>
      </c>
      <c r="AM22" s="9" t="s">
        <v>374</v>
      </c>
      <c r="AN22" s="9">
        <v>2</v>
      </c>
      <c r="AO22" s="9">
        <v>2</v>
      </c>
      <c r="AP22" s="9">
        <v>1</v>
      </c>
      <c r="AQ22" s="9">
        <v>2</v>
      </c>
      <c r="AR22" s="9">
        <v>1</v>
      </c>
      <c r="AS22" s="9">
        <v>1</v>
      </c>
      <c r="AT22" s="9">
        <v>1</v>
      </c>
      <c r="AU22" s="9">
        <v>2</v>
      </c>
      <c r="AV22" s="12" t="s">
        <v>374</v>
      </c>
      <c r="AW22" s="12" t="s">
        <v>607</v>
      </c>
      <c r="AX22" s="12" t="s">
        <v>608</v>
      </c>
      <c r="AY22" s="12" t="s">
        <v>609</v>
      </c>
      <c r="AZ22" s="9">
        <v>3</v>
      </c>
      <c r="BA22" s="12" t="s">
        <v>622</v>
      </c>
      <c r="BB22" s="9"/>
      <c r="BC22" s="9"/>
      <c r="BD22" s="9"/>
      <c r="BE22" s="9"/>
      <c r="BF22" s="9"/>
      <c r="BG22" s="9"/>
      <c r="BH22" s="9" t="s">
        <v>374</v>
      </c>
      <c r="BI22" s="9">
        <v>4</v>
      </c>
      <c r="BJ22" s="12" t="s">
        <v>374</v>
      </c>
      <c r="BK22" s="9">
        <v>2</v>
      </c>
      <c r="BL22" s="9">
        <v>2</v>
      </c>
      <c r="BM22" s="9">
        <v>2</v>
      </c>
      <c r="BN22" s="9">
        <v>2</v>
      </c>
      <c r="BO22" s="9">
        <v>1</v>
      </c>
      <c r="BP22" s="9">
        <v>2</v>
      </c>
      <c r="BQ22" s="12" t="s">
        <v>374</v>
      </c>
      <c r="BR22" s="9">
        <v>3</v>
      </c>
      <c r="BS22" s="10" t="s">
        <v>623</v>
      </c>
      <c r="BT22" s="9"/>
      <c r="BU22" s="9"/>
      <c r="BV22" s="9"/>
      <c r="BW22" s="9"/>
      <c r="BX22" s="9"/>
      <c r="BY22" s="9"/>
      <c r="BZ22" s="12" t="s">
        <v>374</v>
      </c>
      <c r="CA22" s="9">
        <v>3</v>
      </c>
      <c r="CB22" s="12" t="s">
        <v>78</v>
      </c>
      <c r="CC22" s="9"/>
      <c r="CD22" s="9"/>
      <c r="CE22" s="9"/>
      <c r="CF22" s="9"/>
      <c r="CG22" s="9"/>
      <c r="CH22" s="9"/>
      <c r="CI22" s="12" t="s">
        <v>374</v>
      </c>
      <c r="CJ22" s="12" t="s">
        <v>624</v>
      </c>
      <c r="CK22" s="12" t="s">
        <v>1396</v>
      </c>
    </row>
    <row r="23" spans="1:89" ht="60" x14ac:dyDescent="0.25">
      <c r="A23" s="11" t="s">
        <v>5</v>
      </c>
      <c r="B23" s="10" t="s">
        <v>6</v>
      </c>
      <c r="C23" s="9">
        <v>1</v>
      </c>
      <c r="D23" s="9">
        <v>2022</v>
      </c>
      <c r="E23" s="12" t="s">
        <v>86</v>
      </c>
      <c r="F23" s="9">
        <v>1</v>
      </c>
      <c r="G23" s="9">
        <v>1</v>
      </c>
      <c r="H23" s="9">
        <v>2</v>
      </c>
      <c r="I23" s="9">
        <v>1</v>
      </c>
      <c r="J23" s="9">
        <v>1</v>
      </c>
      <c r="K23" s="9">
        <v>2</v>
      </c>
      <c r="L23" s="9">
        <v>2</v>
      </c>
      <c r="M23" s="9">
        <v>1</v>
      </c>
      <c r="N23" s="9">
        <v>2</v>
      </c>
      <c r="O23" s="12" t="str">
        <f>IF(N23=1,"",IF(N23=2,"NA",""))</f>
        <v>NA</v>
      </c>
      <c r="P23" s="25" t="s">
        <v>87</v>
      </c>
      <c r="Q23" s="9">
        <v>2</v>
      </c>
      <c r="R23" s="9">
        <v>2</v>
      </c>
      <c r="S23" s="9">
        <v>2</v>
      </c>
      <c r="T23" s="9">
        <v>1</v>
      </c>
      <c r="U23" s="12" t="s">
        <v>88</v>
      </c>
      <c r="V23" s="9">
        <v>1</v>
      </c>
      <c r="W23" s="9">
        <v>1</v>
      </c>
      <c r="X23" s="9">
        <v>1</v>
      </c>
      <c r="Y23" s="12" t="s">
        <v>89</v>
      </c>
      <c r="Z23" s="9">
        <v>1</v>
      </c>
      <c r="AA23" s="9">
        <v>1</v>
      </c>
      <c r="AB23" s="9">
        <v>1</v>
      </c>
      <c r="AC23" s="9">
        <v>1</v>
      </c>
      <c r="AD23" s="9">
        <v>2</v>
      </c>
      <c r="AE23" s="12" t="str">
        <f>IF(AD23=1,"",IF(AD23=2,"NA",""))</f>
        <v>NA</v>
      </c>
      <c r="AF23" s="9">
        <v>2</v>
      </c>
      <c r="AG23" s="9">
        <v>2</v>
      </c>
      <c r="AH23" s="9">
        <v>2</v>
      </c>
      <c r="AI23" s="9">
        <v>2</v>
      </c>
      <c r="AJ23" s="9">
        <v>2</v>
      </c>
      <c r="AK23" s="12" t="str">
        <f>IF(AJ23=1,"","NA")</f>
        <v>NA</v>
      </c>
      <c r="AL23" s="9">
        <v>2</v>
      </c>
      <c r="AM23" s="9" t="str">
        <f>IF(AL23=1,"","NA")</f>
        <v>NA</v>
      </c>
      <c r="AN23" s="9">
        <v>1</v>
      </c>
      <c r="AO23" s="9">
        <v>2</v>
      </c>
      <c r="AP23" s="9">
        <v>1</v>
      </c>
      <c r="AQ23" s="9">
        <v>2</v>
      </c>
      <c r="AR23" s="9">
        <v>2</v>
      </c>
      <c r="AS23" s="9">
        <v>2</v>
      </c>
      <c r="AT23" s="9">
        <v>1</v>
      </c>
      <c r="AU23" s="9">
        <v>2</v>
      </c>
      <c r="AV23" s="12" t="str">
        <f>IF(AU23=1,"",IF(AU23=2,"NA",""))</f>
        <v>NA</v>
      </c>
      <c r="AW23" s="12"/>
      <c r="AX23" s="12"/>
      <c r="AY23" s="12"/>
      <c r="AZ23" s="9">
        <v>3</v>
      </c>
      <c r="BA23" s="12" t="s">
        <v>90</v>
      </c>
      <c r="BB23" s="9"/>
      <c r="BC23" s="9"/>
      <c r="BD23" s="9"/>
      <c r="BE23" s="9"/>
      <c r="BF23" s="9"/>
      <c r="BG23" s="9"/>
      <c r="BH23" s="9" t="str">
        <f>IF(BG23=1,"","NA")</f>
        <v>NA</v>
      </c>
      <c r="BI23" s="9">
        <v>3</v>
      </c>
      <c r="BJ23" s="12" t="s">
        <v>91</v>
      </c>
      <c r="BK23" s="9"/>
      <c r="BL23" s="9"/>
      <c r="BM23" s="9"/>
      <c r="BN23" s="9"/>
      <c r="BO23" s="9"/>
      <c r="BP23" s="9"/>
      <c r="BQ23" s="12" t="str">
        <f>IF(BP23=1,"","NA")</f>
        <v>NA</v>
      </c>
      <c r="BR23" s="9">
        <v>3</v>
      </c>
      <c r="BS23" s="10" t="s">
        <v>92</v>
      </c>
      <c r="BT23" s="9"/>
      <c r="BU23" s="9"/>
      <c r="BV23" s="9"/>
      <c r="BW23" s="9"/>
      <c r="BX23" s="9"/>
      <c r="BY23" s="9"/>
      <c r="BZ23" s="12" t="str">
        <f>IF(BY23=1,"","NA")</f>
        <v>NA</v>
      </c>
      <c r="CA23" s="9">
        <v>3</v>
      </c>
      <c r="CB23" s="12" t="s">
        <v>93</v>
      </c>
      <c r="CC23" s="9"/>
      <c r="CD23" s="9"/>
      <c r="CE23" s="9"/>
      <c r="CF23" s="9"/>
      <c r="CG23" s="9"/>
      <c r="CH23" s="9"/>
      <c r="CI23" s="12" t="str">
        <f>IF(CH23=1,"","NA")</f>
        <v>NA</v>
      </c>
      <c r="CJ23" s="12" t="s">
        <v>94</v>
      </c>
      <c r="CK23" s="12"/>
    </row>
    <row r="24" spans="1:89" ht="45" x14ac:dyDescent="0.25">
      <c r="A24" s="11" t="s">
        <v>9</v>
      </c>
      <c r="B24" s="10" t="s">
        <v>10</v>
      </c>
      <c r="C24" s="9">
        <v>1</v>
      </c>
      <c r="D24" s="9">
        <v>2022</v>
      </c>
      <c r="E24" s="12" t="s">
        <v>231</v>
      </c>
      <c r="F24" s="9">
        <v>1</v>
      </c>
      <c r="G24" s="9">
        <v>1</v>
      </c>
      <c r="H24" s="9">
        <v>1</v>
      </c>
      <c r="I24" s="9">
        <v>1</v>
      </c>
      <c r="J24" s="9">
        <v>1</v>
      </c>
      <c r="K24" s="9">
        <v>2</v>
      </c>
      <c r="L24" s="9">
        <v>1</v>
      </c>
      <c r="M24" s="9">
        <v>2</v>
      </c>
      <c r="N24" s="9">
        <v>2</v>
      </c>
      <c r="O24" s="12" t="str">
        <f>IF(N24=1,"",IF(N24=2,"NA",""))</f>
        <v>NA</v>
      </c>
      <c r="P24" s="12" t="s">
        <v>232</v>
      </c>
      <c r="Q24" s="9">
        <v>1</v>
      </c>
      <c r="R24" s="9">
        <v>2</v>
      </c>
      <c r="S24" s="9">
        <v>2</v>
      </c>
      <c r="T24" s="9">
        <v>1</v>
      </c>
      <c r="U24" s="12" t="s">
        <v>233</v>
      </c>
      <c r="V24" s="9">
        <v>1</v>
      </c>
      <c r="W24" s="9">
        <v>1</v>
      </c>
      <c r="X24" s="9">
        <v>1</v>
      </c>
      <c r="Y24" s="12" t="s">
        <v>234</v>
      </c>
      <c r="Z24" s="9">
        <v>1</v>
      </c>
      <c r="AA24" s="9">
        <v>1</v>
      </c>
      <c r="AB24" s="9">
        <v>1</v>
      </c>
      <c r="AC24" s="9">
        <v>1</v>
      </c>
      <c r="AD24" s="9">
        <v>2</v>
      </c>
      <c r="AE24" s="12" t="str">
        <f>IF(AD24=1,"",IF(AD24=2,"NA",""))</f>
        <v>NA</v>
      </c>
      <c r="AF24" s="9">
        <v>2</v>
      </c>
      <c r="AG24" s="9">
        <v>2</v>
      </c>
      <c r="AH24" s="9">
        <v>2</v>
      </c>
      <c r="AI24" s="9">
        <v>2</v>
      </c>
      <c r="AJ24" s="9">
        <v>2</v>
      </c>
      <c r="AK24" s="12" t="str">
        <f>IF(AJ24=1,"","NA")</f>
        <v>NA</v>
      </c>
      <c r="AL24" s="9">
        <v>2</v>
      </c>
      <c r="AM24" s="9" t="str">
        <f>IF(AL24=1,"","NA")</f>
        <v>NA</v>
      </c>
      <c r="AN24" s="9">
        <v>2</v>
      </c>
      <c r="AO24" s="9">
        <v>2</v>
      </c>
      <c r="AP24" s="9">
        <v>1</v>
      </c>
      <c r="AQ24" s="9">
        <v>2</v>
      </c>
      <c r="AR24" s="9">
        <v>1</v>
      </c>
      <c r="AS24" s="9">
        <v>1</v>
      </c>
      <c r="AT24" s="9">
        <v>1</v>
      </c>
      <c r="AU24" s="9">
        <v>2</v>
      </c>
      <c r="AV24" s="12" t="str">
        <f>IF(AU24=1,"",IF(AU24=2,"NA",""))</f>
        <v>NA</v>
      </c>
      <c r="AW24" s="12" t="s">
        <v>235</v>
      </c>
      <c r="AX24" s="12" t="s">
        <v>236</v>
      </c>
      <c r="AY24" s="12" t="s">
        <v>237</v>
      </c>
      <c r="AZ24" s="9">
        <v>1</v>
      </c>
      <c r="BA24" s="12" t="str">
        <f>IF(OR(AZ24=1,AZ24=2,AZ24=4),"NA","")</f>
        <v>NA</v>
      </c>
      <c r="BB24" s="9"/>
      <c r="BC24" s="9"/>
      <c r="BD24" s="9"/>
      <c r="BE24" s="9"/>
      <c r="BF24" s="9"/>
      <c r="BG24" s="9"/>
      <c r="BH24" s="9" t="str">
        <f>IF(BG24=1,"","NA")</f>
        <v>NA</v>
      </c>
      <c r="BI24" s="9">
        <v>3</v>
      </c>
      <c r="BJ24" s="12" t="s">
        <v>238</v>
      </c>
      <c r="BK24" s="9"/>
      <c r="BL24" s="9"/>
      <c r="BM24" s="9"/>
      <c r="BN24" s="9"/>
      <c r="BO24" s="9"/>
      <c r="BP24" s="9"/>
      <c r="BQ24" s="12" t="str">
        <f>IF(BP24=1,"","NA")</f>
        <v>NA</v>
      </c>
      <c r="BR24" s="9">
        <v>3</v>
      </c>
      <c r="BS24" s="10" t="s">
        <v>239</v>
      </c>
      <c r="BT24" s="9"/>
      <c r="BU24" s="9"/>
      <c r="BV24" s="9"/>
      <c r="BW24" s="9"/>
      <c r="BX24" s="9"/>
      <c r="BY24" s="9"/>
      <c r="BZ24" s="12" t="str">
        <f>IF(BY24=1,"","NA")</f>
        <v>NA</v>
      </c>
      <c r="CA24" s="9">
        <v>3</v>
      </c>
      <c r="CB24" s="12" t="s">
        <v>240</v>
      </c>
      <c r="CC24" s="9"/>
      <c r="CD24" s="9"/>
      <c r="CE24" s="9"/>
      <c r="CF24" s="9"/>
      <c r="CG24" s="9"/>
      <c r="CH24" s="9"/>
      <c r="CI24" s="12" t="str">
        <f>IF(CH24=1,"","NA")</f>
        <v>NA</v>
      </c>
      <c r="CJ24" s="12" t="s">
        <v>241</v>
      </c>
      <c r="CK24" s="12"/>
    </row>
    <row r="25" spans="1:89" ht="120" x14ac:dyDescent="0.25">
      <c r="A25" s="11" t="s">
        <v>1168</v>
      </c>
      <c r="B25" s="10" t="s">
        <v>829</v>
      </c>
      <c r="C25" s="9">
        <v>1</v>
      </c>
      <c r="D25" s="9">
        <v>2022</v>
      </c>
      <c r="E25" s="12" t="s">
        <v>1009</v>
      </c>
      <c r="F25" s="9">
        <v>1</v>
      </c>
      <c r="G25" s="9">
        <v>1</v>
      </c>
      <c r="H25" s="9">
        <v>2</v>
      </c>
      <c r="I25" s="9">
        <v>1</v>
      </c>
      <c r="J25" s="9">
        <v>1</v>
      </c>
      <c r="K25" s="9">
        <v>2</v>
      </c>
      <c r="L25" s="9">
        <v>2</v>
      </c>
      <c r="M25" s="9">
        <v>1</v>
      </c>
      <c r="N25" s="9">
        <v>2</v>
      </c>
      <c r="O25" s="12" t="s">
        <v>374</v>
      </c>
      <c r="P25" s="12" t="s">
        <v>1010</v>
      </c>
      <c r="Q25" s="9">
        <v>2</v>
      </c>
      <c r="R25" s="9">
        <v>2</v>
      </c>
      <c r="S25" s="9">
        <v>1</v>
      </c>
      <c r="T25" s="9">
        <v>1</v>
      </c>
      <c r="U25" s="12" t="s">
        <v>1011</v>
      </c>
      <c r="V25" s="9">
        <v>1</v>
      </c>
      <c r="W25" s="9">
        <v>1</v>
      </c>
      <c r="X25" s="9">
        <v>1</v>
      </c>
      <c r="Y25" s="12" t="s">
        <v>1012</v>
      </c>
      <c r="Z25" s="9">
        <v>2</v>
      </c>
      <c r="AA25" s="9">
        <v>2</v>
      </c>
      <c r="AB25" s="9">
        <v>2</v>
      </c>
      <c r="AC25" s="9">
        <v>2</v>
      </c>
      <c r="AD25" s="9">
        <v>1</v>
      </c>
      <c r="AE25" s="12" t="s">
        <v>1013</v>
      </c>
      <c r="AF25" s="9">
        <v>1</v>
      </c>
      <c r="AG25" s="9">
        <v>2</v>
      </c>
      <c r="AH25" s="9">
        <v>2</v>
      </c>
      <c r="AI25" s="9">
        <v>2</v>
      </c>
      <c r="AJ25" s="9">
        <v>2</v>
      </c>
      <c r="AK25" s="12" t="s">
        <v>374</v>
      </c>
      <c r="AL25" s="9">
        <v>2</v>
      </c>
      <c r="AM25" s="9" t="s">
        <v>374</v>
      </c>
      <c r="AN25" s="9">
        <v>1</v>
      </c>
      <c r="AO25" s="9">
        <v>1</v>
      </c>
      <c r="AP25" s="9">
        <v>1</v>
      </c>
      <c r="AQ25" s="9">
        <v>1</v>
      </c>
      <c r="AR25" s="9">
        <v>1</v>
      </c>
      <c r="AS25" s="9">
        <v>1</v>
      </c>
      <c r="AT25" s="9">
        <v>1</v>
      </c>
      <c r="AU25" s="9">
        <v>1</v>
      </c>
      <c r="AV25" s="12" t="s">
        <v>1014</v>
      </c>
      <c r="AW25" s="12" t="s">
        <v>1015</v>
      </c>
      <c r="AX25" s="12" t="s">
        <v>1016</v>
      </c>
      <c r="AY25" s="12" t="s">
        <v>1017</v>
      </c>
      <c r="AZ25" s="9">
        <v>3</v>
      </c>
      <c r="BA25" s="12" t="s">
        <v>1029</v>
      </c>
      <c r="BB25" s="9"/>
      <c r="BC25" s="9"/>
      <c r="BD25" s="9"/>
      <c r="BE25" s="9"/>
      <c r="BF25" s="9"/>
      <c r="BG25" s="9"/>
      <c r="BH25" s="9" t="s">
        <v>374</v>
      </c>
      <c r="BI25" s="9">
        <v>3</v>
      </c>
      <c r="BJ25" s="12" t="s">
        <v>1030</v>
      </c>
      <c r="BK25" s="9"/>
      <c r="BL25" s="9"/>
      <c r="BM25" s="9"/>
      <c r="BN25" s="9"/>
      <c r="BO25" s="9"/>
      <c r="BP25" s="9"/>
      <c r="BQ25" s="12" t="s">
        <v>374</v>
      </c>
      <c r="BR25" s="9">
        <v>3</v>
      </c>
      <c r="BS25" s="10" t="s">
        <v>1031</v>
      </c>
      <c r="BT25" s="9"/>
      <c r="BU25" s="9"/>
      <c r="BV25" s="9"/>
      <c r="BW25" s="9"/>
      <c r="BX25" s="9"/>
      <c r="BY25" s="9"/>
      <c r="BZ25" s="12" t="s">
        <v>374</v>
      </c>
      <c r="CA25" s="9">
        <v>3</v>
      </c>
      <c r="CB25" s="12" t="s">
        <v>1032</v>
      </c>
      <c r="CC25" s="9"/>
      <c r="CD25" s="9"/>
      <c r="CE25" s="9"/>
      <c r="CF25" s="9"/>
      <c r="CG25" s="9"/>
      <c r="CH25" s="9"/>
      <c r="CI25" s="12" t="s">
        <v>374</v>
      </c>
      <c r="CJ25" s="12" t="s">
        <v>1033</v>
      </c>
      <c r="CK25" s="12"/>
    </row>
    <row r="26" spans="1:89" ht="6.75" customHeight="1" x14ac:dyDescent="0.25"/>
    <row r="27" spans="1:89" x14ac:dyDescent="0.25">
      <c r="A27" s="7" t="s">
        <v>2180</v>
      </c>
    </row>
    <row r="28" spans="1:89" ht="6.75" customHeight="1" x14ac:dyDescent="0.25"/>
  </sheetData>
  <autoFilter ref="A1:CK25" xr:uid="{F79C2738-8449-4BFA-A951-D3062C145EA1}"/>
  <conditionalFormatting sqref="O2:O25">
    <cfRule type="cellIs" dxfId="13" priority="22" operator="equal">
      <formula>"NA"</formula>
    </cfRule>
  </conditionalFormatting>
  <conditionalFormatting sqref="U2:U25">
    <cfRule type="cellIs" dxfId="12" priority="21" operator="equal">
      <formula>"NA"</formula>
    </cfRule>
  </conditionalFormatting>
  <conditionalFormatting sqref="AE2:AE25">
    <cfRule type="cellIs" dxfId="11" priority="20" operator="equal">
      <formula>"NA"</formula>
    </cfRule>
  </conditionalFormatting>
  <conditionalFormatting sqref="AK2:AK25">
    <cfRule type="cellIs" dxfId="10" priority="19" operator="equal">
      <formula>"NA"</formula>
    </cfRule>
  </conditionalFormatting>
  <conditionalFormatting sqref="AM2:AM25">
    <cfRule type="cellIs" dxfId="9" priority="18" operator="equal">
      <formula>"NA"</formula>
    </cfRule>
  </conditionalFormatting>
  <conditionalFormatting sqref="AV2:AV25">
    <cfRule type="cellIs" dxfId="8" priority="17" operator="equal">
      <formula>"NA"</formula>
    </cfRule>
  </conditionalFormatting>
  <conditionalFormatting sqref="BA2:BA25">
    <cfRule type="cellIs" dxfId="7" priority="7" operator="equal">
      <formula>"NA"</formula>
    </cfRule>
  </conditionalFormatting>
  <conditionalFormatting sqref="BH2:BH25">
    <cfRule type="cellIs" dxfId="6" priority="8" operator="equal">
      <formula>"NA"</formula>
    </cfRule>
  </conditionalFormatting>
  <conditionalFormatting sqref="BJ2:BJ25">
    <cfRule type="cellIs" dxfId="5" priority="6" operator="equal">
      <formula>"NA"</formula>
    </cfRule>
  </conditionalFormatting>
  <conditionalFormatting sqref="BQ2:BQ25">
    <cfRule type="cellIs" dxfId="4" priority="5" operator="equal">
      <formula>"NA"</formula>
    </cfRule>
  </conditionalFormatting>
  <conditionalFormatting sqref="BS3:BS22">
    <cfRule type="cellIs" dxfId="3" priority="4" operator="equal">
      <formula>"NA"</formula>
    </cfRule>
  </conditionalFormatting>
  <conditionalFormatting sqref="BZ2:BZ25">
    <cfRule type="cellIs" dxfId="2" priority="3" operator="equal">
      <formula>"NA"</formula>
    </cfRule>
  </conditionalFormatting>
  <conditionalFormatting sqref="CB2:CB25">
    <cfRule type="cellIs" dxfId="1" priority="1" operator="equal">
      <formula>"NA"</formula>
    </cfRule>
  </conditionalFormatting>
  <conditionalFormatting sqref="CI2:CI25">
    <cfRule type="cellIs" dxfId="0" priority="2" operator="equal">
      <formula>"NA"</formula>
    </cfRule>
  </conditionalFormatting>
  <hyperlinks>
    <hyperlink ref="CB14" r:id="rId1" xr:uid="{64882FBB-4823-467E-99F5-9E3FF17707F4}"/>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error="Ingrese únicamente el código de la respuesta" prompt="1 Si_x000a_2 No" xr:uid="{560E436F-2E4F-46B3-A2AF-C002355A56B7}">
          <x14:formula1>
            <xm:f>Varios!$C$2:$C$3</xm:f>
          </x14:formula1>
          <xm:sqref>Q2:T7 V2:X7 Z2:AD7 AF2:AJ7 AL2:AL7 AN2:AU7 C2:C7 F2:N7 CC2:CH7 BB2:BG7 BK2:BP7 BT2:BY7</xm:sqref>
        </x14:dataValidation>
        <x14:dataValidation type="list" allowBlank="1" showInputMessage="1" showErrorMessage="1" prompt="1. En construcción_x000a_2. En aprobación_x000a_3. Implementación_x000a_4. Ninguno (pase a 11.3.)" xr:uid="{4E9CC719-DEB2-4870-BDD1-A9675236ED29}">
          <x14:formula1>
            <xm:f>Varios!$O$2:$O$5</xm:f>
          </x14:formula1>
          <xm:sqref>CA2:CA7 AZ2:AZ7 BR2:BR7 BI2:BI7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86C9F-6F7B-4B3C-AC0F-55FF55E2F6FD}">
  <dimension ref="A1:O20"/>
  <sheetViews>
    <sheetView showGridLines="0" workbookViewId="0">
      <selection activeCell="K14" sqref="K14"/>
    </sheetView>
  </sheetViews>
  <sheetFormatPr baseColWidth="10" defaultRowHeight="15" x14ac:dyDescent="0.25"/>
  <cols>
    <col min="1" max="1" width="25" style="7" bestFit="1" customWidth="1"/>
    <col min="2" max="2" width="5.140625" style="7" customWidth="1"/>
    <col min="3" max="3" width="11.42578125" style="7"/>
    <col min="4" max="4" width="5.28515625" style="7" customWidth="1"/>
    <col min="5" max="5" width="12.140625" style="1" bestFit="1" customWidth="1"/>
    <col min="6" max="6" width="5.7109375" style="7" customWidth="1"/>
    <col min="7" max="7" width="15" style="7" customWidth="1"/>
    <col min="8" max="8" width="4.140625" style="7" customWidth="1"/>
    <col min="9" max="9" width="12.85546875" style="7" customWidth="1"/>
    <col min="10" max="10" width="5.140625" style="7" customWidth="1"/>
    <col min="11" max="11" width="11.42578125" style="7"/>
    <col min="12" max="12" width="4.28515625" style="7" customWidth="1"/>
    <col min="13" max="13" width="11.42578125" style="7"/>
    <col min="14" max="14" width="5.28515625" style="7" customWidth="1"/>
    <col min="15" max="15" width="13.42578125" style="7" bestFit="1" customWidth="1"/>
    <col min="16" max="16384" width="11.42578125" style="7"/>
  </cols>
  <sheetData>
    <row r="1" spans="1:15" ht="30" x14ac:dyDescent="0.25">
      <c r="A1" s="6" t="s">
        <v>0</v>
      </c>
      <c r="C1" s="6" t="s">
        <v>20</v>
      </c>
      <c r="E1" s="6" t="s">
        <v>18</v>
      </c>
      <c r="G1" s="2" t="s">
        <v>19</v>
      </c>
      <c r="I1" s="2" t="s">
        <v>18</v>
      </c>
      <c r="K1" s="2" t="s">
        <v>21</v>
      </c>
      <c r="M1" s="6" t="s">
        <v>22</v>
      </c>
      <c r="O1" s="2" t="s">
        <v>25</v>
      </c>
    </row>
    <row r="2" spans="1:15" x14ac:dyDescent="0.25">
      <c r="A2" s="5" t="s">
        <v>11</v>
      </c>
      <c r="C2" s="5">
        <v>1</v>
      </c>
      <c r="E2" s="5">
        <v>1</v>
      </c>
      <c r="G2" s="5">
        <v>1</v>
      </c>
      <c r="I2" s="5">
        <v>1</v>
      </c>
      <c r="K2" s="5">
        <v>1</v>
      </c>
      <c r="M2" s="5" t="s">
        <v>11</v>
      </c>
      <c r="O2" s="5">
        <v>1</v>
      </c>
    </row>
    <row r="3" spans="1:15" x14ac:dyDescent="0.25">
      <c r="A3" s="5" t="s">
        <v>12</v>
      </c>
      <c r="C3" s="5">
        <v>2</v>
      </c>
      <c r="E3" s="5">
        <v>2</v>
      </c>
      <c r="G3" s="5">
        <v>2</v>
      </c>
      <c r="I3" s="5">
        <v>2</v>
      </c>
      <c r="K3" s="5">
        <v>2</v>
      </c>
      <c r="M3" s="5" t="s">
        <v>12</v>
      </c>
      <c r="O3" s="5">
        <v>2</v>
      </c>
    </row>
    <row r="4" spans="1:15" x14ac:dyDescent="0.25">
      <c r="A4" s="5" t="s">
        <v>13</v>
      </c>
      <c r="E4" s="5">
        <v>3</v>
      </c>
      <c r="G4" s="5">
        <v>3</v>
      </c>
      <c r="I4" s="5">
        <v>3</v>
      </c>
      <c r="K4" s="5">
        <v>3</v>
      </c>
      <c r="M4" s="5" t="s">
        <v>13</v>
      </c>
      <c r="O4" s="5">
        <v>3</v>
      </c>
    </row>
    <row r="5" spans="1:15" x14ac:dyDescent="0.25">
      <c r="A5" s="5" t="s">
        <v>14</v>
      </c>
      <c r="G5" s="5">
        <v>4</v>
      </c>
      <c r="I5" s="5">
        <v>4</v>
      </c>
      <c r="K5" s="5">
        <v>4</v>
      </c>
      <c r="M5" s="5" t="s">
        <v>14</v>
      </c>
      <c r="O5" s="5">
        <v>4</v>
      </c>
    </row>
    <row r="6" spans="1:15" x14ac:dyDescent="0.25">
      <c r="A6" s="5" t="s">
        <v>15</v>
      </c>
      <c r="I6" s="5">
        <v>5</v>
      </c>
      <c r="K6" s="5">
        <v>5</v>
      </c>
    </row>
    <row r="7" spans="1:15" x14ac:dyDescent="0.25">
      <c r="A7" s="5" t="s">
        <v>16</v>
      </c>
    </row>
    <row r="8" spans="1:15" x14ac:dyDescent="0.25">
      <c r="A8" s="5" t="s">
        <v>17</v>
      </c>
    </row>
    <row r="10" spans="1:15" x14ac:dyDescent="0.25">
      <c r="A10" s="6" t="s">
        <v>24</v>
      </c>
      <c r="C10" s="2" t="s">
        <v>22</v>
      </c>
      <c r="E10" s="2" t="s">
        <v>26</v>
      </c>
      <c r="G10" s="2" t="s">
        <v>27</v>
      </c>
    </row>
    <row r="11" spans="1:15" x14ac:dyDescent="0.25">
      <c r="A11" s="5">
        <v>1</v>
      </c>
      <c r="C11" s="5">
        <v>1</v>
      </c>
      <c r="E11" s="5" t="s">
        <v>11</v>
      </c>
      <c r="G11" s="5">
        <v>1</v>
      </c>
    </row>
    <row r="12" spans="1:15" x14ac:dyDescent="0.25">
      <c r="A12" s="5">
        <v>2</v>
      </c>
      <c r="C12" s="5">
        <v>2</v>
      </c>
      <c r="E12" s="5" t="s">
        <v>12</v>
      </c>
      <c r="G12" s="5">
        <v>2</v>
      </c>
    </row>
    <row r="13" spans="1:15" x14ac:dyDescent="0.25">
      <c r="A13" s="5">
        <v>3</v>
      </c>
      <c r="C13" s="5">
        <v>3</v>
      </c>
      <c r="E13" s="5" t="s">
        <v>13</v>
      </c>
      <c r="G13" s="5">
        <v>3</v>
      </c>
    </row>
    <row r="14" spans="1:15" x14ac:dyDescent="0.25">
      <c r="A14" s="5">
        <v>4</v>
      </c>
      <c r="C14" s="5">
        <v>4</v>
      </c>
      <c r="E14" s="5" t="s">
        <v>14</v>
      </c>
      <c r="G14" s="5">
        <v>4</v>
      </c>
    </row>
    <row r="15" spans="1:15" x14ac:dyDescent="0.25">
      <c r="A15" s="5">
        <v>5</v>
      </c>
      <c r="E15" s="5" t="s">
        <v>15</v>
      </c>
      <c r="G15" s="5">
        <v>5</v>
      </c>
    </row>
    <row r="16" spans="1:15" x14ac:dyDescent="0.25">
      <c r="A16" s="5">
        <v>6</v>
      </c>
      <c r="G16" s="5">
        <v>6</v>
      </c>
    </row>
    <row r="17" spans="1:1" x14ac:dyDescent="0.25">
      <c r="A17" s="5">
        <v>7</v>
      </c>
    </row>
    <row r="18" spans="1:1" x14ac:dyDescent="0.25">
      <c r="A18" s="5">
        <v>8</v>
      </c>
    </row>
    <row r="19" spans="1:1" x14ac:dyDescent="0.25">
      <c r="A19" s="5">
        <v>9</v>
      </c>
    </row>
    <row r="20" spans="1:1" x14ac:dyDescent="0.25">
      <c r="A20" s="5">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Planificación</vt:lpstr>
      <vt:lpstr>Gestión financiera</vt:lpstr>
      <vt:lpstr>GF3</vt:lpstr>
      <vt:lpstr>Gestión administrativa</vt:lpstr>
      <vt:lpstr>Regulación</vt:lpstr>
      <vt:lpstr>Gobernanza</vt:lpstr>
      <vt:lpstr>Varios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Ortiz</dc:creator>
  <cp:lastModifiedBy>Patricia Ortiz</cp:lastModifiedBy>
  <dcterms:created xsi:type="dcterms:W3CDTF">2023-04-03T18:29:48Z</dcterms:created>
  <dcterms:modified xsi:type="dcterms:W3CDTF">2023-11-29T19:53:10Z</dcterms:modified>
</cp:coreProperties>
</file>